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ed883c807b462d/2023/MIS/Vortic/"/>
    </mc:Choice>
  </mc:AlternateContent>
  <xr:revisionPtr revIDLastSave="10" documentId="8_{3924F62B-4068-4013-8827-F5D87A7E73C5}" xr6:coauthVersionLast="47" xr6:coauthVersionMax="47" xr10:uidLastSave="{DC03519C-1F16-4F49-A94E-F69665231E8D}"/>
  <bookViews>
    <workbookView xWindow="-110" yWindow="-110" windowWidth="19420" windowHeight="10300" xr2:uid="{DB1F576A-0CD5-42EA-AA41-DD9A8E5157D1}"/>
  </bookViews>
  <sheets>
    <sheet name="Sheet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R13" i="1"/>
  <c r="Q13" i="1" s="1"/>
  <c r="P13" i="1" s="1"/>
  <c r="J13" i="1" s="1"/>
  <c r="R14" i="1"/>
  <c r="Q14" i="1" s="1"/>
  <c r="P14" i="1" s="1"/>
  <c r="J14" i="1" s="1"/>
  <c r="R15" i="1"/>
  <c r="Q15" i="1" s="1"/>
  <c r="P15" i="1" s="1"/>
  <c r="J15" i="1" s="1"/>
  <c r="R16" i="1"/>
  <c r="Q16" i="1" s="1"/>
  <c r="P16" i="1" s="1"/>
  <c r="J16" i="1" s="1"/>
  <c r="R17" i="1"/>
  <c r="Q17" i="1" s="1"/>
  <c r="P17" i="1" s="1"/>
  <c r="J17" i="1" s="1"/>
  <c r="R18" i="1"/>
  <c r="Q18" i="1" s="1"/>
  <c r="P18" i="1" s="1"/>
  <c r="J18" i="1" s="1"/>
  <c r="R19" i="1"/>
  <c r="Q19" i="1" s="1"/>
  <c r="P19" i="1" s="1"/>
  <c r="J19" i="1" s="1"/>
  <c r="R20" i="1"/>
  <c r="Q20" i="1" s="1"/>
  <c r="P20" i="1" s="1"/>
  <c r="J20" i="1" s="1"/>
  <c r="R21" i="1"/>
  <c r="Q21" i="1" s="1"/>
  <c r="P21" i="1" s="1"/>
  <c r="J21" i="1" s="1"/>
  <c r="R22" i="1"/>
  <c r="Q22" i="1" s="1"/>
  <c r="P22" i="1" s="1"/>
  <c r="J22" i="1" s="1"/>
  <c r="R23" i="1"/>
  <c r="Q23" i="1" s="1"/>
  <c r="P23" i="1" s="1"/>
  <c r="J23" i="1" s="1"/>
  <c r="R24" i="1"/>
  <c r="Q24" i="1" s="1"/>
  <c r="P24" i="1" s="1"/>
  <c r="J24" i="1" s="1"/>
  <c r="R25" i="1"/>
  <c r="Q25" i="1" s="1"/>
  <c r="P25" i="1" s="1"/>
  <c r="J25" i="1" s="1"/>
  <c r="R26" i="1"/>
  <c r="Q26" i="1" s="1"/>
  <c r="P26" i="1" s="1"/>
  <c r="J26" i="1" s="1"/>
  <c r="R27" i="1"/>
  <c r="Q27" i="1" s="1"/>
  <c r="P27" i="1" s="1"/>
  <c r="J27" i="1" s="1"/>
  <c r="R28" i="1"/>
  <c r="Q28" i="1" s="1"/>
  <c r="P28" i="1" s="1"/>
  <c r="J28" i="1" s="1"/>
  <c r="R29" i="1"/>
  <c r="Q29" i="1" s="1"/>
  <c r="P29" i="1" s="1"/>
  <c r="J29" i="1" s="1"/>
  <c r="R30" i="1"/>
  <c r="Q30" i="1" s="1"/>
  <c r="P30" i="1" s="1"/>
  <c r="J30" i="1" s="1"/>
  <c r="R31" i="1"/>
  <c r="Q31" i="1" s="1"/>
  <c r="P31" i="1" s="1"/>
  <c r="J31" i="1" s="1"/>
  <c r="R32" i="1"/>
  <c r="Q32" i="1" s="1"/>
  <c r="P32" i="1" s="1"/>
  <c r="J32" i="1" s="1"/>
  <c r="R33" i="1"/>
  <c r="Q33" i="1" s="1"/>
  <c r="P33" i="1" s="1"/>
  <c r="J33" i="1" s="1"/>
  <c r="R34" i="1"/>
  <c r="Q34" i="1" s="1"/>
  <c r="P34" i="1" s="1"/>
  <c r="J34" i="1" s="1"/>
  <c r="R35" i="1"/>
  <c r="Q35" i="1" s="1"/>
  <c r="P35" i="1" s="1"/>
  <c r="J35" i="1" s="1"/>
  <c r="R36" i="1"/>
  <c r="Q36" i="1" s="1"/>
  <c r="P36" i="1" s="1"/>
  <c r="J36" i="1" s="1"/>
  <c r="R37" i="1"/>
  <c r="Q37" i="1" s="1"/>
  <c r="P37" i="1" s="1"/>
  <c r="J37" i="1" s="1"/>
  <c r="R38" i="1"/>
  <c r="Q38" i="1" s="1"/>
  <c r="P38" i="1" s="1"/>
  <c r="J38" i="1" s="1"/>
  <c r="R39" i="1"/>
  <c r="Q39" i="1" s="1"/>
  <c r="P39" i="1" s="1"/>
  <c r="J39" i="1" s="1"/>
  <c r="R40" i="1"/>
  <c r="Q40" i="1" s="1"/>
  <c r="P40" i="1" s="1"/>
  <c r="J40" i="1" s="1"/>
  <c r="R41" i="1"/>
  <c r="Q41" i="1" s="1"/>
  <c r="P41" i="1" s="1"/>
  <c r="J41" i="1" s="1"/>
  <c r="R42" i="1"/>
  <c r="Q42" i="1" s="1"/>
  <c r="P42" i="1" s="1"/>
  <c r="J42" i="1" s="1"/>
  <c r="R43" i="1"/>
  <c r="Q43" i="1" s="1"/>
  <c r="P43" i="1" s="1"/>
  <c r="J43" i="1" s="1"/>
  <c r="R44" i="1"/>
  <c r="Q44" i="1" s="1"/>
  <c r="P44" i="1" s="1"/>
  <c r="J44" i="1" s="1"/>
  <c r="R45" i="1"/>
  <c r="Q45" i="1" s="1"/>
  <c r="P45" i="1" s="1"/>
  <c r="J45" i="1" s="1"/>
  <c r="R46" i="1"/>
  <c r="Q46" i="1" s="1"/>
  <c r="P46" i="1" s="1"/>
  <c r="J46" i="1" s="1"/>
  <c r="R47" i="1"/>
  <c r="Q47" i="1" s="1"/>
  <c r="P47" i="1" s="1"/>
  <c r="J47" i="1" s="1"/>
  <c r="R48" i="1"/>
  <c r="Q48" i="1" s="1"/>
  <c r="P48" i="1" s="1"/>
  <c r="J48" i="1" s="1"/>
  <c r="R49" i="1"/>
  <c r="Q49" i="1" s="1"/>
  <c r="P49" i="1" s="1"/>
  <c r="J49" i="1" s="1"/>
  <c r="R50" i="1"/>
  <c r="Q50" i="1" s="1"/>
  <c r="P50" i="1" s="1"/>
  <c r="J50" i="1" s="1"/>
  <c r="R51" i="1"/>
  <c r="Q51" i="1" s="1"/>
  <c r="P51" i="1" s="1"/>
  <c r="J51" i="1" s="1"/>
  <c r="R52" i="1"/>
  <c r="Q52" i="1" s="1"/>
  <c r="P52" i="1" s="1"/>
  <c r="J52" i="1" s="1"/>
  <c r="R53" i="1"/>
  <c r="Q53" i="1" s="1"/>
  <c r="P53" i="1" s="1"/>
  <c r="J53" i="1" s="1"/>
  <c r="R54" i="1"/>
  <c r="Q54" i="1" s="1"/>
  <c r="P54" i="1" s="1"/>
  <c r="J54" i="1" s="1"/>
  <c r="R55" i="1"/>
  <c r="Q55" i="1" s="1"/>
  <c r="P55" i="1" s="1"/>
  <c r="J55" i="1" s="1"/>
  <c r="R56" i="1"/>
  <c r="Q56" i="1" s="1"/>
  <c r="P56" i="1" s="1"/>
  <c r="J56" i="1" s="1"/>
  <c r="R57" i="1"/>
  <c r="Q57" i="1" s="1"/>
  <c r="P57" i="1" s="1"/>
  <c r="J57" i="1" s="1"/>
  <c r="R58" i="1"/>
  <c r="Q58" i="1" s="1"/>
  <c r="P58" i="1" s="1"/>
  <c r="J58" i="1" s="1"/>
  <c r="R59" i="1"/>
  <c r="Q59" i="1" s="1"/>
  <c r="P59" i="1" s="1"/>
  <c r="J59" i="1" s="1"/>
  <c r="R60" i="1"/>
  <c r="Q60" i="1" s="1"/>
  <c r="P60" i="1" s="1"/>
  <c r="J60" i="1" s="1"/>
  <c r="R61" i="1"/>
  <c r="Q61" i="1" s="1"/>
  <c r="P61" i="1" s="1"/>
  <c r="J61" i="1" s="1"/>
  <c r="R62" i="1"/>
  <c r="Q62" i="1" s="1"/>
  <c r="P62" i="1" s="1"/>
  <c r="J62" i="1" s="1"/>
  <c r="R63" i="1"/>
  <c r="Q63" i="1" s="1"/>
  <c r="P63" i="1" s="1"/>
  <c r="J63" i="1" s="1"/>
  <c r="R64" i="1"/>
  <c r="Q64" i="1" s="1"/>
  <c r="P64" i="1" s="1"/>
  <c r="J64" i="1" s="1"/>
  <c r="R65" i="1"/>
  <c r="Q65" i="1" s="1"/>
  <c r="P65" i="1" s="1"/>
  <c r="J65" i="1" s="1"/>
  <c r="R66" i="1"/>
  <c r="Q66" i="1" s="1"/>
  <c r="P66" i="1" s="1"/>
  <c r="J66" i="1" s="1"/>
  <c r="R67" i="1"/>
  <c r="Q67" i="1" s="1"/>
  <c r="P67" i="1" s="1"/>
  <c r="J67" i="1" s="1"/>
  <c r="R68" i="1"/>
  <c r="Q68" i="1" s="1"/>
  <c r="P68" i="1" s="1"/>
  <c r="J68" i="1" s="1"/>
  <c r="R69" i="1"/>
  <c r="Q69" i="1" s="1"/>
  <c r="P69" i="1" s="1"/>
  <c r="J69" i="1" s="1"/>
  <c r="R70" i="1"/>
  <c r="Q70" i="1" s="1"/>
  <c r="P70" i="1" s="1"/>
  <c r="J70" i="1" s="1"/>
  <c r="R71" i="1"/>
  <c r="Q71" i="1" s="1"/>
  <c r="P71" i="1" s="1"/>
  <c r="J71" i="1" s="1"/>
  <c r="R72" i="1"/>
  <c r="Q72" i="1" s="1"/>
  <c r="P72" i="1" s="1"/>
  <c r="J72" i="1" s="1"/>
  <c r="R73" i="1"/>
  <c r="Q73" i="1" s="1"/>
  <c r="P73" i="1" s="1"/>
  <c r="J73" i="1" s="1"/>
  <c r="R74" i="1"/>
  <c r="Q74" i="1" s="1"/>
  <c r="P74" i="1" s="1"/>
  <c r="J74" i="1" s="1"/>
  <c r="R75" i="1"/>
  <c r="Q75" i="1" s="1"/>
  <c r="P75" i="1" s="1"/>
  <c r="J75" i="1" s="1"/>
  <c r="R76" i="1"/>
  <c r="Q76" i="1" s="1"/>
  <c r="P76" i="1" s="1"/>
  <c r="J76" i="1" s="1"/>
  <c r="R77" i="1"/>
  <c r="Q77" i="1" s="1"/>
  <c r="P77" i="1" s="1"/>
  <c r="J77" i="1" s="1"/>
  <c r="R78" i="1"/>
  <c r="Q78" i="1" s="1"/>
  <c r="P78" i="1" s="1"/>
  <c r="J78" i="1" s="1"/>
  <c r="R79" i="1"/>
  <c r="Q79" i="1" s="1"/>
  <c r="P79" i="1" s="1"/>
  <c r="J79" i="1" s="1"/>
  <c r="R80" i="1"/>
  <c r="Q80" i="1" s="1"/>
  <c r="P80" i="1" s="1"/>
  <c r="J80" i="1" s="1"/>
  <c r="R81" i="1"/>
  <c r="Q81" i="1" s="1"/>
  <c r="P81" i="1" s="1"/>
  <c r="J81" i="1" s="1"/>
  <c r="R82" i="1"/>
  <c r="Q82" i="1" s="1"/>
  <c r="P82" i="1" s="1"/>
  <c r="J82" i="1" s="1"/>
  <c r="R83" i="1"/>
  <c r="Q83" i="1" s="1"/>
  <c r="P83" i="1" s="1"/>
  <c r="J83" i="1" s="1"/>
  <c r="R84" i="1"/>
  <c r="Q84" i="1" s="1"/>
  <c r="P84" i="1" s="1"/>
  <c r="J84" i="1" s="1"/>
  <c r="R85" i="1"/>
  <c r="Q85" i="1" s="1"/>
  <c r="P85" i="1" s="1"/>
  <c r="J85" i="1" s="1"/>
  <c r="R86" i="1"/>
  <c r="Q86" i="1" s="1"/>
  <c r="P86" i="1" s="1"/>
  <c r="J86" i="1" s="1"/>
  <c r="R87" i="1"/>
  <c r="Q87" i="1" s="1"/>
  <c r="P87" i="1" s="1"/>
  <c r="J87" i="1" s="1"/>
  <c r="R88" i="1"/>
  <c r="Q88" i="1" s="1"/>
  <c r="P88" i="1" s="1"/>
  <c r="J88" i="1" s="1"/>
  <c r="R89" i="1"/>
  <c r="Q89" i="1" s="1"/>
  <c r="P89" i="1" s="1"/>
  <c r="J89" i="1" s="1"/>
  <c r="R90" i="1"/>
  <c r="Q90" i="1" s="1"/>
  <c r="P90" i="1" s="1"/>
  <c r="J90" i="1" s="1"/>
  <c r="R91" i="1"/>
  <c r="Q91" i="1" s="1"/>
  <c r="P91" i="1" s="1"/>
  <c r="J91" i="1" s="1"/>
  <c r="R92" i="1"/>
  <c r="Q92" i="1" s="1"/>
  <c r="P92" i="1" s="1"/>
  <c r="J92" i="1" s="1"/>
  <c r="R93" i="1"/>
  <c r="Q93" i="1" s="1"/>
  <c r="P93" i="1" s="1"/>
  <c r="J93" i="1" s="1"/>
  <c r="R94" i="1"/>
  <c r="Q94" i="1" s="1"/>
  <c r="P94" i="1" s="1"/>
  <c r="J94" i="1" s="1"/>
  <c r="R95" i="1"/>
  <c r="Q95" i="1" s="1"/>
  <c r="P95" i="1" s="1"/>
  <c r="J95" i="1" s="1"/>
  <c r="R96" i="1"/>
  <c r="Q96" i="1" s="1"/>
  <c r="P96" i="1" s="1"/>
  <c r="J96" i="1" s="1"/>
  <c r="R97" i="1"/>
  <c r="Q97" i="1" s="1"/>
  <c r="P97" i="1" s="1"/>
  <c r="J97" i="1" s="1"/>
  <c r="R98" i="1"/>
  <c r="Q98" i="1" s="1"/>
  <c r="P98" i="1" s="1"/>
  <c r="J98" i="1" s="1"/>
  <c r="R99" i="1"/>
  <c r="Q99" i="1" s="1"/>
  <c r="P99" i="1" s="1"/>
  <c r="J99" i="1" s="1"/>
  <c r="R100" i="1"/>
  <c r="Q100" i="1" s="1"/>
  <c r="P100" i="1" s="1"/>
  <c r="J100" i="1" s="1"/>
  <c r="R101" i="1"/>
  <c r="Q101" i="1" s="1"/>
  <c r="P101" i="1" s="1"/>
  <c r="J101" i="1" s="1"/>
  <c r="R102" i="1"/>
  <c r="Q102" i="1" s="1"/>
  <c r="P102" i="1" s="1"/>
  <c r="J102" i="1" s="1"/>
  <c r="R103" i="1"/>
  <c r="Q103" i="1" s="1"/>
  <c r="P103" i="1" s="1"/>
  <c r="J103" i="1" s="1"/>
  <c r="R104" i="1"/>
  <c r="Q104" i="1" s="1"/>
  <c r="P104" i="1" s="1"/>
  <c r="J104" i="1" s="1"/>
  <c r="R105" i="1"/>
  <c r="Q105" i="1" s="1"/>
  <c r="P105" i="1" s="1"/>
  <c r="J105" i="1" s="1"/>
  <c r="R106" i="1"/>
  <c r="Q106" i="1" s="1"/>
  <c r="P106" i="1" s="1"/>
  <c r="J106" i="1" s="1"/>
  <c r="R107" i="1"/>
  <c r="Q107" i="1" s="1"/>
  <c r="P107" i="1" s="1"/>
  <c r="J107" i="1" s="1"/>
  <c r="R108" i="1"/>
  <c r="Q108" i="1" s="1"/>
  <c r="P108" i="1" s="1"/>
  <c r="J108" i="1" s="1"/>
  <c r="R109" i="1"/>
  <c r="Q109" i="1" s="1"/>
  <c r="P109" i="1" s="1"/>
  <c r="J109" i="1" s="1"/>
  <c r="R110" i="1"/>
  <c r="Q110" i="1" s="1"/>
  <c r="P110" i="1" s="1"/>
  <c r="J110" i="1" s="1"/>
  <c r="R111" i="1"/>
  <c r="Q111" i="1" s="1"/>
  <c r="P111" i="1" s="1"/>
  <c r="J111" i="1" s="1"/>
  <c r="R112" i="1"/>
  <c r="Q112" i="1" s="1"/>
  <c r="P112" i="1" s="1"/>
  <c r="J112" i="1" s="1"/>
  <c r="R113" i="1"/>
  <c r="Q113" i="1" s="1"/>
  <c r="P113" i="1" s="1"/>
  <c r="J113" i="1" s="1"/>
  <c r="R114" i="1"/>
  <c r="Q114" i="1" s="1"/>
  <c r="P114" i="1" s="1"/>
  <c r="J114" i="1" s="1"/>
  <c r="R115" i="1"/>
  <c r="Q115" i="1" s="1"/>
  <c r="P115" i="1" s="1"/>
  <c r="J115" i="1" s="1"/>
  <c r="R116" i="1"/>
  <c r="Q116" i="1" s="1"/>
  <c r="P116" i="1" s="1"/>
  <c r="J116" i="1" s="1"/>
  <c r="R117" i="1"/>
  <c r="Q117" i="1" s="1"/>
  <c r="P117" i="1" s="1"/>
  <c r="J117" i="1" s="1"/>
  <c r="R118" i="1"/>
  <c r="Q118" i="1" s="1"/>
  <c r="P118" i="1" s="1"/>
  <c r="J118" i="1" s="1"/>
  <c r="R119" i="1"/>
  <c r="Q119" i="1" s="1"/>
  <c r="P119" i="1" s="1"/>
  <c r="J119" i="1" s="1"/>
  <c r="R120" i="1"/>
  <c r="Q120" i="1" s="1"/>
  <c r="P120" i="1" s="1"/>
  <c r="J120" i="1" s="1"/>
  <c r="R121" i="1"/>
  <c r="Q121" i="1" s="1"/>
  <c r="P121" i="1" s="1"/>
  <c r="J121" i="1" s="1"/>
  <c r="R122" i="1"/>
  <c r="Q122" i="1" s="1"/>
  <c r="P122" i="1" s="1"/>
  <c r="J122" i="1" s="1"/>
  <c r="R123" i="1"/>
  <c r="Q123" i="1" s="1"/>
  <c r="P123" i="1" s="1"/>
  <c r="J123" i="1" s="1"/>
  <c r="R124" i="1"/>
  <c r="Q124" i="1" s="1"/>
  <c r="P124" i="1" s="1"/>
  <c r="J124" i="1" s="1"/>
  <c r="R125" i="1"/>
  <c r="Q125" i="1" s="1"/>
  <c r="P125" i="1" s="1"/>
  <c r="J125" i="1" s="1"/>
  <c r="R126" i="1"/>
  <c r="Q126" i="1" s="1"/>
  <c r="P126" i="1" s="1"/>
  <c r="J126" i="1" s="1"/>
  <c r="R127" i="1"/>
  <c r="Q127" i="1" s="1"/>
  <c r="P127" i="1" s="1"/>
  <c r="J127" i="1" s="1"/>
  <c r="R128" i="1"/>
  <c r="Q128" i="1" s="1"/>
  <c r="P128" i="1" s="1"/>
  <c r="J128" i="1" s="1"/>
  <c r="R129" i="1"/>
  <c r="Q129" i="1" s="1"/>
  <c r="P129" i="1" s="1"/>
  <c r="J129" i="1" s="1"/>
  <c r="R130" i="1"/>
  <c r="Q130" i="1" s="1"/>
  <c r="P130" i="1" s="1"/>
  <c r="J130" i="1" s="1"/>
  <c r="R131" i="1"/>
  <c r="Q131" i="1" s="1"/>
  <c r="P131" i="1" s="1"/>
  <c r="J131" i="1" s="1"/>
  <c r="R132" i="1"/>
  <c r="Q132" i="1" s="1"/>
  <c r="P132" i="1" s="1"/>
  <c r="J132" i="1" s="1"/>
  <c r="R133" i="1"/>
  <c r="Q133" i="1" s="1"/>
  <c r="P133" i="1" s="1"/>
  <c r="J133" i="1" s="1"/>
  <c r="R134" i="1"/>
  <c r="Q134" i="1" s="1"/>
  <c r="P134" i="1" s="1"/>
  <c r="J134" i="1" s="1"/>
  <c r="R135" i="1"/>
  <c r="Q135" i="1" s="1"/>
  <c r="P135" i="1" s="1"/>
  <c r="J135" i="1" s="1"/>
  <c r="R136" i="1"/>
  <c r="Q136" i="1" s="1"/>
  <c r="P136" i="1" s="1"/>
  <c r="J136" i="1" s="1"/>
  <c r="R137" i="1"/>
  <c r="Q137" i="1" s="1"/>
  <c r="P137" i="1" s="1"/>
  <c r="J137" i="1" s="1"/>
  <c r="R138" i="1"/>
  <c r="Q138" i="1" s="1"/>
  <c r="P138" i="1" s="1"/>
  <c r="J138" i="1" s="1"/>
  <c r="R139" i="1"/>
  <c r="Q139" i="1" s="1"/>
  <c r="P139" i="1" s="1"/>
  <c r="J139" i="1" s="1"/>
  <c r="R140" i="1"/>
  <c r="Q140" i="1" s="1"/>
  <c r="P140" i="1" s="1"/>
  <c r="J140" i="1" s="1"/>
  <c r="R141" i="1"/>
  <c r="Q141" i="1" s="1"/>
  <c r="P141" i="1" s="1"/>
  <c r="J141" i="1" s="1"/>
  <c r="R142" i="1"/>
  <c r="Q142" i="1" s="1"/>
  <c r="P142" i="1" s="1"/>
  <c r="J142" i="1" s="1"/>
  <c r="R143" i="1"/>
  <c r="Q143" i="1" s="1"/>
  <c r="P143" i="1" s="1"/>
  <c r="J143" i="1" s="1"/>
  <c r="R144" i="1"/>
  <c r="Q144" i="1" s="1"/>
  <c r="P144" i="1" s="1"/>
  <c r="J144" i="1" s="1"/>
  <c r="R145" i="1"/>
  <c r="Q145" i="1" s="1"/>
  <c r="P145" i="1" s="1"/>
  <c r="J145" i="1" s="1"/>
  <c r="R146" i="1"/>
  <c r="Q146" i="1" s="1"/>
  <c r="P146" i="1" s="1"/>
  <c r="J146" i="1" s="1"/>
  <c r="R147" i="1"/>
  <c r="Q147" i="1" s="1"/>
  <c r="P147" i="1" s="1"/>
  <c r="J147" i="1" s="1"/>
  <c r="R148" i="1"/>
  <c r="Q148" i="1" s="1"/>
  <c r="P148" i="1" s="1"/>
  <c r="J148" i="1" s="1"/>
  <c r="R149" i="1"/>
  <c r="Q149" i="1" s="1"/>
  <c r="P149" i="1" s="1"/>
  <c r="J149" i="1" s="1"/>
  <c r="R150" i="1"/>
  <c r="Q150" i="1" s="1"/>
  <c r="P150" i="1" s="1"/>
  <c r="J150" i="1" s="1"/>
  <c r="R151" i="1"/>
  <c r="Q151" i="1" s="1"/>
  <c r="P151" i="1" s="1"/>
  <c r="J151" i="1" s="1"/>
  <c r="R152" i="1"/>
  <c r="Q152" i="1" s="1"/>
  <c r="P152" i="1" s="1"/>
  <c r="J152" i="1" s="1"/>
  <c r="R153" i="1"/>
  <c r="Q153" i="1" s="1"/>
  <c r="P153" i="1" s="1"/>
  <c r="J153" i="1" s="1"/>
  <c r="R154" i="1"/>
  <c r="Q154" i="1" s="1"/>
  <c r="P154" i="1" s="1"/>
  <c r="J154" i="1" s="1"/>
  <c r="R155" i="1"/>
  <c r="Q155" i="1" s="1"/>
  <c r="P155" i="1" s="1"/>
  <c r="J155" i="1" s="1"/>
  <c r="R156" i="1"/>
  <c r="Q156" i="1" s="1"/>
  <c r="P156" i="1" s="1"/>
  <c r="J156" i="1" s="1"/>
  <c r="R157" i="1"/>
  <c r="Q157" i="1" s="1"/>
  <c r="P157" i="1" s="1"/>
  <c r="J157" i="1" s="1"/>
  <c r="R158" i="1"/>
  <c r="Q158" i="1" s="1"/>
  <c r="P158" i="1" s="1"/>
  <c r="J158" i="1" s="1"/>
  <c r="R159" i="1"/>
  <c r="Q159" i="1" s="1"/>
  <c r="P159" i="1" s="1"/>
  <c r="J159" i="1" s="1"/>
  <c r="R160" i="1"/>
  <c r="Q160" i="1" s="1"/>
  <c r="P160" i="1" s="1"/>
  <c r="J160" i="1" s="1"/>
  <c r="R161" i="1"/>
  <c r="Q161" i="1" s="1"/>
  <c r="P161" i="1" s="1"/>
  <c r="J161" i="1" s="1"/>
  <c r="R162" i="1"/>
  <c r="Q162" i="1" s="1"/>
  <c r="P162" i="1" s="1"/>
  <c r="J162" i="1" s="1"/>
  <c r="R163" i="1"/>
  <c r="Q163" i="1" s="1"/>
  <c r="P163" i="1" s="1"/>
  <c r="J163" i="1" s="1"/>
  <c r="R164" i="1"/>
  <c r="Q164" i="1" s="1"/>
  <c r="P164" i="1" s="1"/>
  <c r="J164" i="1" s="1"/>
  <c r="R165" i="1"/>
  <c r="Q165" i="1" s="1"/>
  <c r="P165" i="1" s="1"/>
  <c r="J165" i="1" s="1"/>
  <c r="R166" i="1"/>
  <c r="Q166" i="1" s="1"/>
  <c r="P166" i="1" s="1"/>
  <c r="J166" i="1" s="1"/>
  <c r="R167" i="1"/>
  <c r="Q167" i="1" s="1"/>
  <c r="P167" i="1" s="1"/>
  <c r="J167" i="1" s="1"/>
  <c r="R168" i="1"/>
  <c r="Q168" i="1" s="1"/>
  <c r="P168" i="1" s="1"/>
  <c r="J168" i="1" s="1"/>
  <c r="R169" i="1"/>
  <c r="Q169" i="1" s="1"/>
  <c r="P169" i="1" s="1"/>
  <c r="J169" i="1" s="1"/>
  <c r="R170" i="1"/>
  <c r="Q170" i="1" s="1"/>
  <c r="P170" i="1" s="1"/>
  <c r="J170" i="1" s="1"/>
  <c r="R171" i="1"/>
  <c r="Q171" i="1" s="1"/>
  <c r="P171" i="1" s="1"/>
  <c r="J171" i="1" s="1"/>
  <c r="R172" i="1"/>
  <c r="Q172" i="1" s="1"/>
  <c r="P172" i="1" s="1"/>
  <c r="J172" i="1" s="1"/>
  <c r="R173" i="1"/>
  <c r="Q173" i="1" s="1"/>
  <c r="P173" i="1" s="1"/>
  <c r="J173" i="1" s="1"/>
  <c r="R174" i="1"/>
  <c r="Q174" i="1" s="1"/>
  <c r="P174" i="1" s="1"/>
  <c r="J174" i="1" s="1"/>
  <c r="R175" i="1"/>
  <c r="Q175" i="1" s="1"/>
  <c r="P175" i="1" s="1"/>
  <c r="J175" i="1" s="1"/>
  <c r="R176" i="1"/>
  <c r="Q176" i="1" s="1"/>
  <c r="P176" i="1" s="1"/>
  <c r="J176" i="1" s="1"/>
  <c r="R177" i="1"/>
  <c r="Q177" i="1" s="1"/>
  <c r="P177" i="1" s="1"/>
  <c r="J177" i="1" s="1"/>
  <c r="R178" i="1"/>
  <c r="Q178" i="1" s="1"/>
  <c r="P178" i="1" s="1"/>
  <c r="J178" i="1" s="1"/>
  <c r="R179" i="1"/>
  <c r="Q179" i="1" s="1"/>
  <c r="P179" i="1" s="1"/>
  <c r="J179" i="1" s="1"/>
  <c r="R180" i="1"/>
  <c r="Q180" i="1" s="1"/>
  <c r="P180" i="1" s="1"/>
  <c r="J180" i="1" s="1"/>
  <c r="R181" i="1"/>
  <c r="Q181" i="1" s="1"/>
  <c r="P181" i="1" s="1"/>
  <c r="J181" i="1" s="1"/>
  <c r="R182" i="1"/>
  <c r="Q182" i="1" s="1"/>
  <c r="P182" i="1" s="1"/>
  <c r="J182" i="1" s="1"/>
  <c r="R183" i="1"/>
  <c r="Q183" i="1" s="1"/>
  <c r="P183" i="1" s="1"/>
  <c r="J183" i="1" s="1"/>
  <c r="R184" i="1"/>
  <c r="Q184" i="1" s="1"/>
  <c r="P184" i="1" s="1"/>
  <c r="J184" i="1" s="1"/>
  <c r="R185" i="1"/>
  <c r="Q185" i="1" s="1"/>
  <c r="P185" i="1" s="1"/>
  <c r="J185" i="1" s="1"/>
  <c r="R186" i="1"/>
  <c r="Q186" i="1" s="1"/>
  <c r="P186" i="1" s="1"/>
  <c r="J186" i="1" s="1"/>
  <c r="R187" i="1"/>
  <c r="Q187" i="1" s="1"/>
  <c r="P187" i="1" s="1"/>
  <c r="J187" i="1" s="1"/>
  <c r="R188" i="1"/>
  <c r="Q188" i="1" s="1"/>
  <c r="P188" i="1" s="1"/>
  <c r="J188" i="1" s="1"/>
  <c r="R189" i="1"/>
  <c r="Q189" i="1" s="1"/>
  <c r="P189" i="1" s="1"/>
  <c r="J189" i="1" s="1"/>
  <c r="R190" i="1"/>
  <c r="Q190" i="1" s="1"/>
  <c r="P190" i="1" s="1"/>
  <c r="J190" i="1" s="1"/>
  <c r="R191" i="1"/>
  <c r="Q191" i="1" s="1"/>
  <c r="P191" i="1" s="1"/>
  <c r="J191" i="1" s="1"/>
  <c r="R192" i="1"/>
  <c r="Q192" i="1" s="1"/>
  <c r="P192" i="1" s="1"/>
  <c r="J192" i="1" s="1"/>
  <c r="R193" i="1"/>
  <c r="Q193" i="1" s="1"/>
  <c r="P193" i="1" s="1"/>
  <c r="J193" i="1" s="1"/>
  <c r="R194" i="1"/>
  <c r="Q194" i="1" s="1"/>
  <c r="P194" i="1" s="1"/>
  <c r="J194" i="1" s="1"/>
  <c r="R195" i="1"/>
  <c r="Q195" i="1" s="1"/>
  <c r="P195" i="1" s="1"/>
  <c r="J195" i="1" s="1"/>
  <c r="R196" i="1"/>
  <c r="Q196" i="1" s="1"/>
  <c r="P196" i="1" s="1"/>
  <c r="J196" i="1" s="1"/>
  <c r="R197" i="1"/>
  <c r="Q197" i="1" s="1"/>
  <c r="P197" i="1" s="1"/>
  <c r="J197" i="1" s="1"/>
  <c r="R198" i="1"/>
  <c r="Q198" i="1" s="1"/>
  <c r="P198" i="1" s="1"/>
  <c r="J198" i="1" s="1"/>
  <c r="R199" i="1"/>
  <c r="Q199" i="1" s="1"/>
  <c r="P199" i="1" s="1"/>
  <c r="J199" i="1" s="1"/>
  <c r="R200" i="1"/>
  <c r="Q200" i="1" s="1"/>
  <c r="P200" i="1" s="1"/>
  <c r="J200" i="1" s="1"/>
  <c r="R201" i="1"/>
  <c r="Q201" i="1" s="1"/>
  <c r="P201" i="1" s="1"/>
  <c r="J201" i="1" s="1"/>
  <c r="R202" i="1"/>
  <c r="Q202" i="1" s="1"/>
  <c r="P202" i="1" s="1"/>
  <c r="J202" i="1" s="1"/>
  <c r="R203" i="1"/>
  <c r="Q203" i="1" s="1"/>
  <c r="P203" i="1" s="1"/>
  <c r="J203" i="1" s="1"/>
  <c r="R204" i="1"/>
  <c r="Q204" i="1" s="1"/>
  <c r="P204" i="1" s="1"/>
  <c r="J204" i="1" s="1"/>
  <c r="R205" i="1"/>
  <c r="Q205" i="1" s="1"/>
  <c r="P205" i="1" s="1"/>
  <c r="J205" i="1" s="1"/>
  <c r="R206" i="1"/>
  <c r="Q206" i="1" s="1"/>
  <c r="P206" i="1" s="1"/>
  <c r="J206" i="1" s="1"/>
  <c r="R207" i="1"/>
  <c r="Q207" i="1" s="1"/>
  <c r="P207" i="1" s="1"/>
  <c r="J207" i="1" s="1"/>
  <c r="R208" i="1"/>
  <c r="Q208" i="1" s="1"/>
  <c r="P208" i="1" s="1"/>
  <c r="J208" i="1" s="1"/>
  <c r="R209" i="1"/>
  <c r="Q209" i="1" s="1"/>
  <c r="P209" i="1" s="1"/>
  <c r="J209" i="1" s="1"/>
  <c r="R210" i="1"/>
  <c r="Q210" i="1" s="1"/>
  <c r="P210" i="1" s="1"/>
  <c r="J210" i="1" s="1"/>
  <c r="R211" i="1"/>
  <c r="Q211" i="1" s="1"/>
  <c r="P211" i="1" s="1"/>
  <c r="J211" i="1" s="1"/>
  <c r="R212" i="1"/>
  <c r="Q212" i="1" s="1"/>
  <c r="P212" i="1" s="1"/>
  <c r="J212" i="1" s="1"/>
  <c r="R213" i="1"/>
  <c r="Q213" i="1" s="1"/>
  <c r="P213" i="1" s="1"/>
  <c r="J213" i="1" s="1"/>
  <c r="R214" i="1"/>
  <c r="Q214" i="1" s="1"/>
  <c r="P214" i="1" s="1"/>
  <c r="J214" i="1" s="1"/>
  <c r="R215" i="1"/>
  <c r="Q215" i="1" s="1"/>
  <c r="P215" i="1" s="1"/>
  <c r="J215" i="1" s="1"/>
  <c r="R216" i="1"/>
  <c r="Q216" i="1" s="1"/>
  <c r="P216" i="1" s="1"/>
  <c r="J216" i="1" s="1"/>
  <c r="R217" i="1"/>
  <c r="Q217" i="1" s="1"/>
  <c r="P217" i="1" s="1"/>
  <c r="J217" i="1" s="1"/>
  <c r="R218" i="1"/>
  <c r="Q218" i="1" s="1"/>
  <c r="P218" i="1" s="1"/>
  <c r="J218" i="1" s="1"/>
  <c r="R219" i="1"/>
  <c r="Q219" i="1" s="1"/>
  <c r="P219" i="1" s="1"/>
  <c r="J219" i="1" s="1"/>
  <c r="R220" i="1"/>
  <c r="Q220" i="1" s="1"/>
  <c r="P220" i="1" s="1"/>
  <c r="J220" i="1" s="1"/>
  <c r="R221" i="1"/>
  <c r="Q221" i="1" s="1"/>
  <c r="P221" i="1" s="1"/>
  <c r="J221" i="1" s="1"/>
  <c r="R222" i="1"/>
  <c r="Q222" i="1" s="1"/>
  <c r="P222" i="1" s="1"/>
  <c r="J222" i="1" s="1"/>
  <c r="R223" i="1"/>
  <c r="Q223" i="1" s="1"/>
  <c r="P223" i="1" s="1"/>
  <c r="J223" i="1" s="1"/>
  <c r="R224" i="1"/>
  <c r="Q224" i="1" s="1"/>
  <c r="P224" i="1" s="1"/>
  <c r="J224" i="1" s="1"/>
  <c r="R225" i="1"/>
  <c r="Q225" i="1" s="1"/>
  <c r="P225" i="1" s="1"/>
  <c r="J225" i="1" s="1"/>
  <c r="R226" i="1"/>
  <c r="Q226" i="1" s="1"/>
  <c r="P226" i="1" s="1"/>
  <c r="J226" i="1" s="1"/>
  <c r="R227" i="1"/>
  <c r="Q227" i="1" s="1"/>
  <c r="P227" i="1" s="1"/>
  <c r="J227" i="1" s="1"/>
  <c r="R228" i="1"/>
  <c r="Q228" i="1" s="1"/>
  <c r="P228" i="1" s="1"/>
  <c r="J228" i="1" s="1"/>
  <c r="R229" i="1"/>
  <c r="Q229" i="1" s="1"/>
  <c r="P229" i="1" s="1"/>
  <c r="J229" i="1" s="1"/>
  <c r="R230" i="1"/>
  <c r="Q230" i="1" s="1"/>
  <c r="P230" i="1" s="1"/>
  <c r="J230" i="1" s="1"/>
  <c r="R231" i="1"/>
  <c r="Q231" i="1" s="1"/>
  <c r="P231" i="1" s="1"/>
  <c r="J231" i="1" s="1"/>
  <c r="R232" i="1"/>
  <c r="Q232" i="1" s="1"/>
  <c r="P232" i="1" s="1"/>
  <c r="J232" i="1" s="1"/>
  <c r="R233" i="1"/>
  <c r="Q233" i="1" s="1"/>
  <c r="P233" i="1" s="1"/>
  <c r="J233" i="1" s="1"/>
  <c r="R234" i="1"/>
  <c r="Q234" i="1" s="1"/>
  <c r="P234" i="1" s="1"/>
  <c r="J234" i="1" s="1"/>
  <c r="R235" i="1"/>
  <c r="Q235" i="1" s="1"/>
  <c r="P235" i="1" s="1"/>
  <c r="J235" i="1" s="1"/>
  <c r="R236" i="1"/>
  <c r="Q236" i="1" s="1"/>
  <c r="P236" i="1" s="1"/>
  <c r="J236" i="1" s="1"/>
  <c r="R237" i="1"/>
  <c r="Q237" i="1" s="1"/>
  <c r="P237" i="1" s="1"/>
  <c r="J237" i="1" s="1"/>
  <c r="R238" i="1"/>
  <c r="Q238" i="1" s="1"/>
  <c r="P238" i="1" s="1"/>
  <c r="J238" i="1" s="1"/>
  <c r="R239" i="1"/>
  <c r="Q239" i="1" s="1"/>
  <c r="P239" i="1" s="1"/>
  <c r="J239" i="1" s="1"/>
  <c r="R240" i="1"/>
  <c r="Q240" i="1" s="1"/>
  <c r="P240" i="1" s="1"/>
  <c r="J240" i="1" s="1"/>
  <c r="R241" i="1"/>
  <c r="Q241" i="1" s="1"/>
  <c r="P241" i="1" s="1"/>
  <c r="J241" i="1" s="1"/>
  <c r="R242" i="1"/>
  <c r="Q242" i="1" s="1"/>
  <c r="P242" i="1" s="1"/>
  <c r="J242" i="1" s="1"/>
  <c r="R243" i="1"/>
  <c r="Q243" i="1" s="1"/>
  <c r="P243" i="1" s="1"/>
  <c r="J243" i="1" s="1"/>
  <c r="R244" i="1"/>
  <c r="Q244" i="1" s="1"/>
  <c r="P244" i="1" s="1"/>
  <c r="J244" i="1" s="1"/>
  <c r="R245" i="1"/>
  <c r="Q245" i="1" s="1"/>
  <c r="P245" i="1" s="1"/>
  <c r="J245" i="1" s="1"/>
  <c r="R246" i="1"/>
  <c r="Q246" i="1" s="1"/>
  <c r="P246" i="1" s="1"/>
  <c r="J246" i="1" s="1"/>
  <c r="R247" i="1"/>
  <c r="Q247" i="1" s="1"/>
  <c r="P247" i="1" s="1"/>
  <c r="J247" i="1" s="1"/>
  <c r="R248" i="1"/>
  <c r="Q248" i="1" s="1"/>
  <c r="P248" i="1" s="1"/>
  <c r="J248" i="1" s="1"/>
  <c r="R249" i="1"/>
  <c r="Q249" i="1" s="1"/>
  <c r="P249" i="1" s="1"/>
  <c r="J249" i="1" s="1"/>
  <c r="R250" i="1"/>
  <c r="Q250" i="1" s="1"/>
  <c r="P250" i="1" s="1"/>
  <c r="J250" i="1" s="1"/>
  <c r="R251" i="1"/>
  <c r="Q251" i="1" s="1"/>
  <c r="P251" i="1" s="1"/>
  <c r="J251" i="1" s="1"/>
  <c r="R252" i="1"/>
  <c r="Q252" i="1" s="1"/>
  <c r="P252" i="1" s="1"/>
  <c r="J252" i="1" s="1"/>
  <c r="R253" i="1"/>
  <c r="Q253" i="1" s="1"/>
  <c r="P253" i="1" s="1"/>
  <c r="J253" i="1" s="1"/>
  <c r="R254" i="1"/>
  <c r="Q254" i="1" s="1"/>
  <c r="P254" i="1" s="1"/>
  <c r="J254" i="1" s="1"/>
  <c r="R255" i="1"/>
  <c r="Q255" i="1" s="1"/>
  <c r="P255" i="1" s="1"/>
  <c r="J255" i="1" s="1"/>
  <c r="R256" i="1"/>
  <c r="Q256" i="1" s="1"/>
  <c r="P256" i="1" s="1"/>
  <c r="J256" i="1" s="1"/>
  <c r="R257" i="1"/>
  <c r="Q257" i="1" s="1"/>
  <c r="P257" i="1" s="1"/>
  <c r="J257" i="1" s="1"/>
  <c r="R258" i="1"/>
  <c r="Q258" i="1" s="1"/>
  <c r="P258" i="1" s="1"/>
  <c r="J258" i="1" s="1"/>
  <c r="R259" i="1"/>
  <c r="Q259" i="1" s="1"/>
  <c r="P259" i="1" s="1"/>
  <c r="J259" i="1" s="1"/>
  <c r="R260" i="1"/>
  <c r="Q260" i="1" s="1"/>
  <c r="P260" i="1" s="1"/>
  <c r="J260" i="1" s="1"/>
  <c r="R261" i="1"/>
  <c r="Q261" i="1" s="1"/>
  <c r="P261" i="1" s="1"/>
  <c r="J261" i="1" s="1"/>
  <c r="R262" i="1"/>
  <c r="Q262" i="1" s="1"/>
  <c r="P262" i="1" s="1"/>
  <c r="J262" i="1" s="1"/>
  <c r="R263" i="1"/>
  <c r="Q263" i="1" s="1"/>
  <c r="P263" i="1" s="1"/>
  <c r="J263" i="1" s="1"/>
  <c r="R5" i="1"/>
  <c r="Q5" i="1" s="1"/>
  <c r="P5" i="1" s="1"/>
  <c r="J5" i="1" s="1"/>
  <c r="R6" i="1"/>
  <c r="Q6" i="1" s="1"/>
  <c r="P6" i="1" s="1"/>
  <c r="J6" i="1" s="1"/>
  <c r="R7" i="1"/>
  <c r="Q7" i="1" s="1"/>
  <c r="P7" i="1" s="1"/>
  <c r="J7" i="1" s="1"/>
  <c r="R8" i="1"/>
  <c r="Q8" i="1" s="1"/>
  <c r="P8" i="1" s="1"/>
  <c r="J8" i="1" s="1"/>
  <c r="R9" i="1"/>
  <c r="Q9" i="1" s="1"/>
  <c r="P9" i="1" s="1"/>
  <c r="J9" i="1" s="1"/>
  <c r="R10" i="1"/>
  <c r="Q10" i="1" s="1"/>
  <c r="P10" i="1" s="1"/>
  <c r="J10" i="1" s="1"/>
  <c r="R11" i="1"/>
  <c r="Q11" i="1" s="1"/>
  <c r="P11" i="1" s="1"/>
  <c r="J11" i="1" s="1"/>
  <c r="R12" i="1"/>
  <c r="Q12" i="1" s="1"/>
  <c r="R4" i="1"/>
  <c r="Q4" i="1" s="1"/>
  <c r="P4" i="1" s="1"/>
  <c r="J4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C3" i="1"/>
  <c r="J1" i="1"/>
  <c r="N3" i="1" l="1"/>
  <c r="M3" i="1"/>
  <c r="D3" i="1" s="1"/>
  <c r="E3" i="1" s="1"/>
  <c r="P12" i="1"/>
  <c r="J12" i="1" s="1"/>
  <c r="F3" i="1" l="1"/>
  <c r="G3" i="1" l="1"/>
  <c r="K3" i="1"/>
  <c r="H3" i="1"/>
  <c r="I3" i="1" l="1"/>
  <c r="C4" i="1" s="1"/>
  <c r="N4" i="1" l="1"/>
  <c r="M4" i="1" s="1"/>
  <c r="D4" i="1" l="1"/>
  <c r="E4" i="1" s="1"/>
  <c r="F4" i="1" s="1"/>
  <c r="G4" i="1" l="1"/>
  <c r="K4" i="1"/>
  <c r="H4" i="1"/>
  <c r="I4" i="1" s="1"/>
  <c r="C5" i="1" s="1"/>
  <c r="N5" i="1" l="1"/>
  <c r="M5" i="1" s="1"/>
  <c r="D5" i="1" l="1"/>
  <c r="E5" i="1" s="1"/>
  <c r="F5" i="1" s="1"/>
  <c r="G5" i="1" l="1"/>
  <c r="K5" i="1"/>
  <c r="H5" i="1"/>
  <c r="I5" i="1" s="1"/>
  <c r="C6" i="1" s="1"/>
  <c r="N6" i="1" l="1"/>
  <c r="M6" i="1" s="1"/>
  <c r="D6" i="1" l="1"/>
  <c r="E6" i="1" s="1"/>
  <c r="F6" i="1" s="1"/>
  <c r="G6" i="1" l="1"/>
  <c r="K6" i="1"/>
  <c r="H6" i="1"/>
  <c r="I6" i="1" s="1"/>
  <c r="C7" i="1" s="1"/>
  <c r="N7" i="1" l="1"/>
  <c r="M7" i="1" s="1"/>
  <c r="D7" i="1" l="1"/>
  <c r="E7" i="1" s="1"/>
  <c r="F7" i="1" l="1"/>
  <c r="H7" i="1" s="1"/>
  <c r="I7" i="1" s="1"/>
  <c r="C8" i="1" s="1"/>
  <c r="N8" i="1" l="1"/>
  <c r="M8" i="1" s="1"/>
  <c r="D8" i="1" s="1"/>
  <c r="E8" i="1" s="1"/>
  <c r="F8" i="1" s="1"/>
  <c r="G7" i="1"/>
  <c r="K7" i="1"/>
  <c r="G8" i="1" l="1"/>
  <c r="K8" i="1"/>
  <c r="H8" i="1"/>
  <c r="I8" i="1" s="1"/>
  <c r="C9" i="1" s="1"/>
  <c r="N9" i="1" l="1"/>
  <c r="M9" i="1" s="1"/>
  <c r="D9" i="1" l="1"/>
  <c r="E9" i="1" s="1"/>
  <c r="F9" i="1" l="1"/>
  <c r="H9" i="1" s="1"/>
  <c r="I9" i="1" s="1"/>
  <c r="C10" i="1" s="1"/>
  <c r="N10" i="1" l="1"/>
  <c r="M10" i="1" s="1"/>
  <c r="G9" i="1"/>
  <c r="K9" i="1"/>
  <c r="D10" i="1" l="1"/>
  <c r="E10" i="1" s="1"/>
  <c r="F10" i="1" l="1"/>
  <c r="H10" i="1" s="1"/>
  <c r="I10" i="1" s="1"/>
  <c r="C11" i="1" s="1"/>
  <c r="N11" i="1" s="1"/>
  <c r="M11" i="1" s="1"/>
  <c r="D11" i="1" s="1"/>
  <c r="K10" i="1" l="1"/>
  <c r="G10" i="1"/>
  <c r="E11" i="1"/>
  <c r="F11" i="1" s="1"/>
  <c r="G11" i="1" s="1"/>
  <c r="K11" i="1"/>
  <c r="H11" i="1"/>
  <c r="I11" i="1" s="1"/>
  <c r="C12" i="1" s="1"/>
  <c r="N12" i="1" l="1"/>
  <c r="M12" i="1" s="1"/>
  <c r="D12" i="1" s="1"/>
  <c r="E12" i="1" s="1"/>
  <c r="F12" i="1" s="1"/>
  <c r="G12" i="1" s="1"/>
  <c r="K12" i="1" l="1"/>
  <c r="H12" i="1"/>
  <c r="I12" i="1" l="1"/>
  <c r="C13" i="1" s="1"/>
  <c r="N13" i="1" l="1"/>
  <c r="M13" i="1" s="1"/>
  <c r="D13" i="1" s="1"/>
  <c r="E13" i="1" s="1"/>
  <c r="F13" i="1" l="1"/>
  <c r="G13" i="1" l="1"/>
  <c r="K13" i="1"/>
  <c r="H13" i="1"/>
  <c r="I13" i="1" s="1"/>
  <c r="C14" i="1" s="1"/>
  <c r="N14" i="1" l="1"/>
  <c r="M14" i="1" s="1"/>
  <c r="D14" i="1" s="1"/>
  <c r="E14" i="1" s="1"/>
  <c r="F14" i="1" l="1"/>
  <c r="G14" i="1" l="1"/>
  <c r="K14" i="1"/>
  <c r="H14" i="1"/>
  <c r="I14" i="1" s="1"/>
  <c r="C15" i="1" s="1"/>
  <c r="N15" i="1" l="1"/>
  <c r="M15" i="1" s="1"/>
  <c r="D15" i="1" s="1"/>
  <c r="E15" i="1" s="1"/>
  <c r="F15" i="1" l="1"/>
  <c r="G15" i="1" l="1"/>
  <c r="K15" i="1"/>
  <c r="H15" i="1"/>
  <c r="I15" i="1" s="1"/>
  <c r="C16" i="1" s="1"/>
  <c r="N16" i="1" l="1"/>
  <c r="M16" i="1" s="1"/>
  <c r="D16" i="1" s="1"/>
  <c r="E16" i="1" l="1"/>
  <c r="F16" i="1" s="1"/>
  <c r="G16" i="1" s="1"/>
  <c r="H16" i="1" l="1"/>
  <c r="I16" i="1" s="1"/>
  <c r="C17" i="1" s="1"/>
  <c r="N17" i="1" s="1"/>
  <c r="M17" i="1" s="1"/>
  <c r="D17" i="1" s="1"/>
  <c r="E17" i="1" s="1"/>
  <c r="K16" i="1"/>
  <c r="F17" i="1" l="1"/>
  <c r="G17" i="1" l="1"/>
  <c r="K17" i="1"/>
  <c r="H17" i="1"/>
  <c r="I17" i="1" s="1"/>
  <c r="C18" i="1" s="1"/>
  <c r="N18" i="1" l="1"/>
  <c r="M18" i="1"/>
  <c r="D18" i="1" s="1"/>
  <c r="E18" i="1" s="1"/>
  <c r="F18" i="1" l="1"/>
  <c r="G18" i="1" l="1"/>
  <c r="K18" i="1"/>
  <c r="H18" i="1"/>
  <c r="I18" i="1" s="1"/>
  <c r="C19" i="1" s="1"/>
  <c r="N19" i="1" l="1"/>
  <c r="M19" i="1" s="1"/>
  <c r="D19" i="1" s="1"/>
  <c r="E19" i="1" l="1"/>
  <c r="F19" i="1" s="1"/>
  <c r="G19" i="1" s="1"/>
  <c r="H19" i="1" l="1"/>
  <c r="I19" i="1" s="1"/>
  <c r="C20" i="1" s="1"/>
  <c r="N20" i="1" s="1"/>
  <c r="M20" i="1" s="1"/>
  <c r="D20" i="1" s="1"/>
  <c r="E20" i="1" s="1"/>
  <c r="K19" i="1"/>
  <c r="F20" i="1" l="1"/>
  <c r="G20" i="1" l="1"/>
  <c r="K20" i="1"/>
  <c r="H20" i="1"/>
  <c r="I20" i="1" s="1"/>
  <c r="C21" i="1" s="1"/>
  <c r="N21" i="1" l="1"/>
  <c r="M21" i="1" s="1"/>
  <c r="D21" i="1" s="1"/>
  <c r="E21" i="1" s="1"/>
  <c r="F21" i="1" l="1"/>
  <c r="G21" i="1" l="1"/>
  <c r="K21" i="1"/>
  <c r="H21" i="1"/>
  <c r="I21" i="1" l="1"/>
  <c r="C22" i="1" s="1"/>
  <c r="N22" i="1" l="1"/>
  <c r="M22" i="1"/>
  <c r="D22" i="1" s="1"/>
  <c r="E22" i="1" s="1"/>
  <c r="F22" i="1" l="1"/>
  <c r="G22" i="1" l="1"/>
  <c r="K22" i="1"/>
  <c r="H22" i="1"/>
  <c r="I22" i="1" s="1"/>
  <c r="C23" i="1" s="1"/>
  <c r="N23" i="1" l="1"/>
  <c r="M23" i="1" s="1"/>
  <c r="D23" i="1" s="1"/>
  <c r="E23" i="1" s="1"/>
  <c r="F23" i="1" l="1"/>
  <c r="G23" i="1" l="1"/>
  <c r="K23" i="1"/>
  <c r="H23" i="1"/>
  <c r="I23" i="1" s="1"/>
  <c r="C24" i="1" s="1"/>
  <c r="N24" i="1" l="1"/>
  <c r="M24" i="1" s="1"/>
  <c r="D24" i="1" s="1"/>
  <c r="E24" i="1" s="1"/>
  <c r="F24" i="1" l="1"/>
  <c r="G24" i="1" l="1"/>
  <c r="K24" i="1"/>
  <c r="H24" i="1"/>
  <c r="I24" i="1" s="1"/>
  <c r="C25" i="1" s="1"/>
  <c r="N25" i="1" l="1"/>
  <c r="M25" i="1" s="1"/>
  <c r="D25" i="1" s="1"/>
  <c r="E25" i="1" s="1"/>
  <c r="F25" i="1" l="1"/>
  <c r="G25" i="1" l="1"/>
  <c r="K25" i="1"/>
  <c r="H25" i="1"/>
  <c r="I25" i="1" s="1"/>
  <c r="C26" i="1" s="1"/>
  <c r="N26" i="1" l="1"/>
  <c r="M26" i="1"/>
  <c r="D26" i="1" s="1"/>
  <c r="E26" i="1" s="1"/>
  <c r="F26" i="1" l="1"/>
  <c r="G26" i="1" l="1"/>
  <c r="K26" i="1"/>
  <c r="H26" i="1"/>
  <c r="I26" i="1" l="1"/>
  <c r="C27" i="1" s="1"/>
  <c r="N27" i="1" l="1"/>
  <c r="M27" i="1" s="1"/>
  <c r="D27" i="1" s="1"/>
  <c r="E27" i="1" s="1"/>
  <c r="F27" i="1" l="1"/>
  <c r="G27" i="1" l="1"/>
  <c r="K27" i="1"/>
  <c r="H27" i="1"/>
  <c r="I27" i="1" s="1"/>
  <c r="C28" i="1" s="1"/>
  <c r="N28" i="1" l="1"/>
  <c r="M28" i="1" s="1"/>
  <c r="D28" i="1" s="1"/>
  <c r="E28" i="1" s="1"/>
  <c r="F28" i="1" l="1"/>
  <c r="G28" i="1" l="1"/>
  <c r="K28" i="1"/>
  <c r="H28" i="1"/>
  <c r="I28" i="1" s="1"/>
  <c r="C29" i="1" s="1"/>
  <c r="N29" i="1" l="1"/>
  <c r="M29" i="1" s="1"/>
  <c r="D29" i="1" s="1"/>
  <c r="E29" i="1" s="1"/>
  <c r="F29" i="1" l="1"/>
  <c r="G29" i="1" l="1"/>
  <c r="K29" i="1"/>
  <c r="H29" i="1"/>
  <c r="I29" i="1" s="1"/>
  <c r="C30" i="1" s="1"/>
  <c r="N30" i="1" l="1"/>
  <c r="M30" i="1"/>
  <c r="D30" i="1" s="1"/>
  <c r="E30" i="1" s="1"/>
  <c r="F30" i="1" l="1"/>
  <c r="G30" i="1" l="1"/>
  <c r="K30" i="1"/>
  <c r="H30" i="1"/>
  <c r="I30" i="1" s="1"/>
  <c r="C31" i="1" s="1"/>
  <c r="N31" i="1" l="1"/>
  <c r="M31" i="1" s="1"/>
  <c r="D31" i="1" s="1"/>
  <c r="E31" i="1" s="1"/>
  <c r="F31" i="1" l="1"/>
  <c r="G31" i="1" l="1"/>
  <c r="K31" i="1"/>
  <c r="H31" i="1"/>
  <c r="I31" i="1" s="1"/>
  <c r="C32" i="1" s="1"/>
  <c r="N32" i="1" l="1"/>
  <c r="M32" i="1" s="1"/>
  <c r="D32" i="1" s="1"/>
  <c r="E32" i="1" s="1"/>
  <c r="F32" i="1" l="1"/>
  <c r="G32" i="1" l="1"/>
  <c r="K32" i="1"/>
  <c r="H32" i="1"/>
  <c r="I32" i="1" s="1"/>
  <c r="C33" i="1" s="1"/>
  <c r="N33" i="1" l="1"/>
  <c r="M33" i="1" s="1"/>
  <c r="D33" i="1" s="1"/>
  <c r="E33" i="1" s="1"/>
  <c r="F33" i="1" l="1"/>
  <c r="G33" i="1" l="1"/>
  <c r="K33" i="1"/>
  <c r="H33" i="1"/>
  <c r="I33" i="1" l="1"/>
  <c r="C34" i="1" s="1"/>
  <c r="N34" i="1" l="1"/>
  <c r="M34" i="1" s="1"/>
  <c r="D34" i="1" s="1"/>
  <c r="E34" i="1" s="1"/>
  <c r="F34" i="1" l="1"/>
  <c r="G34" i="1" l="1"/>
  <c r="K34" i="1"/>
  <c r="H34" i="1"/>
  <c r="I34" i="1" s="1"/>
  <c r="C35" i="1" s="1"/>
  <c r="N35" i="1" l="1"/>
  <c r="M35" i="1" s="1"/>
  <c r="D35" i="1" s="1"/>
  <c r="E35" i="1" s="1"/>
  <c r="F35" i="1" l="1"/>
  <c r="G35" i="1" l="1"/>
  <c r="K35" i="1"/>
  <c r="H35" i="1"/>
  <c r="I35" i="1" s="1"/>
  <c r="C36" i="1" s="1"/>
  <c r="N36" i="1" l="1"/>
  <c r="M36" i="1" s="1"/>
  <c r="D36" i="1" s="1"/>
  <c r="E36" i="1" s="1"/>
  <c r="F36" i="1" l="1"/>
  <c r="G36" i="1" l="1"/>
  <c r="K36" i="1"/>
  <c r="H36" i="1"/>
  <c r="I36" i="1" s="1"/>
  <c r="C37" i="1" s="1"/>
  <c r="N37" i="1" l="1"/>
  <c r="M37" i="1" s="1"/>
  <c r="D37" i="1" s="1"/>
  <c r="E37" i="1" s="1"/>
  <c r="F37" i="1" l="1"/>
  <c r="G37" i="1" l="1"/>
  <c r="K37" i="1"/>
  <c r="H37" i="1"/>
  <c r="I37" i="1" l="1"/>
  <c r="C38" i="1" s="1"/>
  <c r="N38" i="1" l="1"/>
  <c r="M38" i="1" s="1"/>
  <c r="D38" i="1" s="1"/>
  <c r="E38" i="1" s="1"/>
  <c r="F38" i="1" l="1"/>
  <c r="G38" i="1" l="1"/>
  <c r="K38" i="1"/>
  <c r="H38" i="1"/>
  <c r="I38" i="1" s="1"/>
  <c r="C39" i="1" s="1"/>
  <c r="N39" i="1" l="1"/>
  <c r="M39" i="1" s="1"/>
  <c r="D39" i="1" s="1"/>
  <c r="E39" i="1" s="1"/>
  <c r="F39" i="1" l="1"/>
  <c r="G39" i="1" l="1"/>
  <c r="K39" i="1"/>
  <c r="H39" i="1"/>
  <c r="I39" i="1" s="1"/>
  <c r="C40" i="1" s="1"/>
  <c r="N40" i="1" l="1"/>
  <c r="M40" i="1" s="1"/>
  <c r="D40" i="1" s="1"/>
  <c r="E40" i="1" s="1"/>
  <c r="F40" i="1" l="1"/>
  <c r="G40" i="1" l="1"/>
  <c r="K40" i="1"/>
  <c r="H40" i="1"/>
  <c r="I40" i="1" s="1"/>
  <c r="C41" i="1" s="1"/>
  <c r="N41" i="1" l="1"/>
  <c r="M41" i="1" s="1"/>
  <c r="D41" i="1" s="1"/>
  <c r="E41" i="1" s="1"/>
  <c r="F41" i="1" l="1"/>
  <c r="G41" i="1" l="1"/>
  <c r="K41" i="1"/>
  <c r="H41" i="1"/>
  <c r="I41" i="1" s="1"/>
  <c r="C42" i="1" s="1"/>
  <c r="N42" i="1" l="1"/>
  <c r="M42" i="1" s="1"/>
  <c r="D42" i="1" s="1"/>
  <c r="E42" i="1" s="1"/>
  <c r="F42" i="1" l="1"/>
  <c r="G42" i="1" l="1"/>
  <c r="K42" i="1"/>
  <c r="H42" i="1"/>
  <c r="I42" i="1" l="1"/>
  <c r="C43" i="1" s="1"/>
  <c r="N43" i="1" l="1"/>
  <c r="M43" i="1" s="1"/>
  <c r="D43" i="1" s="1"/>
  <c r="E43" i="1" s="1"/>
  <c r="F43" i="1" l="1"/>
  <c r="G43" i="1" l="1"/>
  <c r="K43" i="1"/>
  <c r="H43" i="1"/>
  <c r="I43" i="1" s="1"/>
  <c r="C44" i="1" s="1"/>
  <c r="N44" i="1" l="1"/>
  <c r="M44" i="1" s="1"/>
  <c r="D44" i="1" s="1"/>
  <c r="E44" i="1" s="1"/>
  <c r="F44" i="1" l="1"/>
  <c r="G44" i="1" l="1"/>
  <c r="K44" i="1"/>
  <c r="H44" i="1"/>
  <c r="I44" i="1" s="1"/>
  <c r="C45" i="1" s="1"/>
  <c r="N45" i="1" l="1"/>
  <c r="M45" i="1" s="1"/>
  <c r="D45" i="1" s="1"/>
  <c r="E45" i="1" s="1"/>
  <c r="F45" i="1" l="1"/>
  <c r="G45" i="1" l="1"/>
  <c r="K45" i="1"/>
  <c r="H45" i="1"/>
  <c r="I45" i="1" l="1"/>
  <c r="C46" i="1" s="1"/>
  <c r="N46" i="1" l="1"/>
  <c r="M46" i="1" s="1"/>
  <c r="D46" i="1" s="1"/>
  <c r="E46" i="1" s="1"/>
  <c r="F46" i="1" l="1"/>
  <c r="G46" i="1" l="1"/>
  <c r="K46" i="1"/>
  <c r="H46" i="1"/>
  <c r="I46" i="1" l="1"/>
  <c r="C47" i="1" s="1"/>
  <c r="N47" i="1" l="1"/>
  <c r="M47" i="1" s="1"/>
  <c r="D47" i="1" s="1"/>
  <c r="E47" i="1" s="1"/>
  <c r="F47" i="1" l="1"/>
  <c r="G47" i="1" l="1"/>
  <c r="K47" i="1"/>
  <c r="H47" i="1"/>
  <c r="I47" i="1" s="1"/>
  <c r="C48" i="1" s="1"/>
  <c r="N48" i="1" l="1"/>
  <c r="M48" i="1" s="1"/>
  <c r="D48" i="1" s="1"/>
  <c r="E48" i="1" s="1"/>
  <c r="F48" i="1" l="1"/>
  <c r="G48" i="1" l="1"/>
  <c r="K48" i="1"/>
  <c r="H48" i="1"/>
  <c r="I48" i="1" s="1"/>
  <c r="C49" i="1" s="1"/>
  <c r="N49" i="1" l="1"/>
  <c r="M49" i="1" s="1"/>
  <c r="D49" i="1" s="1"/>
  <c r="E49" i="1" s="1"/>
  <c r="F49" i="1" l="1"/>
  <c r="G49" i="1" l="1"/>
  <c r="K49" i="1"/>
  <c r="H49" i="1"/>
  <c r="I49" i="1" s="1"/>
  <c r="C50" i="1" s="1"/>
  <c r="N50" i="1" l="1"/>
  <c r="M50" i="1" s="1"/>
  <c r="D50" i="1" s="1"/>
  <c r="E50" i="1" s="1"/>
  <c r="F50" i="1" l="1"/>
  <c r="G50" i="1" l="1"/>
  <c r="K50" i="1"/>
  <c r="H50" i="1"/>
  <c r="I50" i="1" s="1"/>
  <c r="C51" i="1" s="1"/>
  <c r="N51" i="1" l="1"/>
  <c r="M51" i="1" s="1"/>
  <c r="D51" i="1" s="1"/>
  <c r="E51" i="1" s="1"/>
  <c r="F51" i="1" l="1"/>
  <c r="G51" i="1" l="1"/>
  <c r="K51" i="1"/>
  <c r="H51" i="1"/>
  <c r="I51" i="1" s="1"/>
  <c r="C52" i="1" s="1"/>
  <c r="N52" i="1" l="1"/>
  <c r="M52" i="1" s="1"/>
  <c r="D52" i="1" s="1"/>
  <c r="E52" i="1" s="1"/>
  <c r="F52" i="1" l="1"/>
  <c r="G52" i="1" l="1"/>
  <c r="K52" i="1"/>
  <c r="H52" i="1"/>
  <c r="I52" i="1" l="1"/>
  <c r="C53" i="1" s="1"/>
  <c r="N53" i="1" l="1"/>
  <c r="M53" i="1" s="1"/>
  <c r="D53" i="1" s="1"/>
  <c r="E53" i="1" s="1"/>
  <c r="F53" i="1" l="1"/>
  <c r="G53" i="1" l="1"/>
  <c r="K53" i="1"/>
  <c r="H53" i="1"/>
  <c r="I53" i="1" s="1"/>
  <c r="C54" i="1" s="1"/>
  <c r="N54" i="1" l="1"/>
  <c r="M54" i="1" s="1"/>
  <c r="D54" i="1" s="1"/>
  <c r="E54" i="1" s="1"/>
  <c r="F54" i="1" l="1"/>
  <c r="G54" i="1" l="1"/>
  <c r="K54" i="1"/>
  <c r="H54" i="1"/>
  <c r="I54" i="1" l="1"/>
  <c r="C55" i="1" s="1"/>
  <c r="N55" i="1" l="1"/>
  <c r="M55" i="1" s="1"/>
  <c r="D55" i="1" s="1"/>
  <c r="E55" i="1" s="1"/>
  <c r="F55" i="1" l="1"/>
  <c r="G55" i="1" l="1"/>
  <c r="K55" i="1"/>
  <c r="H55" i="1"/>
  <c r="I55" i="1" s="1"/>
  <c r="C56" i="1" s="1"/>
  <c r="N56" i="1" l="1"/>
  <c r="M56" i="1" s="1"/>
  <c r="D56" i="1" s="1"/>
  <c r="E56" i="1" s="1"/>
  <c r="F56" i="1" l="1"/>
  <c r="G56" i="1" l="1"/>
  <c r="K56" i="1"/>
  <c r="H56" i="1"/>
  <c r="I56" i="1" s="1"/>
  <c r="C57" i="1" s="1"/>
  <c r="N57" i="1" l="1"/>
  <c r="M57" i="1" s="1"/>
  <c r="D57" i="1" s="1"/>
  <c r="E57" i="1" s="1"/>
  <c r="F57" i="1" l="1"/>
  <c r="G57" i="1" l="1"/>
  <c r="K57" i="1"/>
  <c r="H57" i="1"/>
  <c r="I57" i="1" s="1"/>
  <c r="C58" i="1" s="1"/>
  <c r="N58" i="1" l="1"/>
  <c r="M58" i="1" s="1"/>
  <c r="D58" i="1" s="1"/>
  <c r="E58" i="1" s="1"/>
  <c r="F58" i="1" l="1"/>
  <c r="G58" i="1" l="1"/>
  <c r="K58" i="1"/>
  <c r="H58" i="1"/>
  <c r="I58" i="1" s="1"/>
  <c r="C59" i="1" s="1"/>
  <c r="N59" i="1" l="1"/>
  <c r="M59" i="1" s="1"/>
  <c r="D59" i="1" s="1"/>
  <c r="E59" i="1" s="1"/>
  <c r="F59" i="1" l="1"/>
  <c r="G59" i="1" l="1"/>
  <c r="K59" i="1"/>
  <c r="H59" i="1"/>
  <c r="I59" i="1" s="1"/>
  <c r="C60" i="1" s="1"/>
  <c r="N60" i="1" l="1"/>
  <c r="M60" i="1" s="1"/>
  <c r="D60" i="1" s="1"/>
  <c r="E60" i="1" s="1"/>
  <c r="F60" i="1" l="1"/>
  <c r="G60" i="1" l="1"/>
  <c r="K60" i="1"/>
  <c r="H60" i="1"/>
  <c r="I60" i="1" l="1"/>
  <c r="C61" i="1" s="1"/>
  <c r="N61" i="1" l="1"/>
  <c r="M61" i="1" s="1"/>
  <c r="D61" i="1" s="1"/>
  <c r="E61" i="1" s="1"/>
  <c r="F61" i="1" l="1"/>
  <c r="G61" i="1" l="1"/>
  <c r="K61" i="1"/>
  <c r="H61" i="1"/>
  <c r="I61" i="1" l="1"/>
  <c r="C62" i="1" s="1"/>
  <c r="N62" i="1" l="1"/>
  <c r="M62" i="1" s="1"/>
  <c r="D62" i="1" s="1"/>
  <c r="E62" i="1" s="1"/>
  <c r="F62" i="1" l="1"/>
  <c r="G62" i="1" l="1"/>
  <c r="K62" i="1"/>
  <c r="H62" i="1"/>
  <c r="I62" i="1" s="1"/>
  <c r="C63" i="1" s="1"/>
  <c r="N63" i="1" l="1"/>
  <c r="M63" i="1" s="1"/>
  <c r="D63" i="1" s="1"/>
  <c r="E63" i="1" s="1"/>
  <c r="F63" i="1" l="1"/>
  <c r="G63" i="1" l="1"/>
  <c r="K63" i="1"/>
  <c r="H63" i="1"/>
  <c r="I63" i="1" s="1"/>
  <c r="C64" i="1" s="1"/>
  <c r="N64" i="1" l="1"/>
  <c r="M64" i="1" s="1"/>
  <c r="D64" i="1" s="1"/>
  <c r="E64" i="1" s="1"/>
  <c r="F64" i="1" l="1"/>
  <c r="G64" i="1" l="1"/>
  <c r="K64" i="1"/>
  <c r="H64" i="1"/>
  <c r="I64" i="1" s="1"/>
  <c r="C65" i="1" s="1"/>
  <c r="N65" i="1" l="1"/>
  <c r="M65" i="1" s="1"/>
  <c r="D65" i="1" s="1"/>
  <c r="E65" i="1" s="1"/>
  <c r="F65" i="1" l="1"/>
  <c r="G65" i="1" l="1"/>
  <c r="K65" i="1"/>
  <c r="H65" i="1"/>
  <c r="I65" i="1" s="1"/>
  <c r="C66" i="1" s="1"/>
  <c r="N66" i="1" l="1"/>
  <c r="M66" i="1" s="1"/>
  <c r="D66" i="1" s="1"/>
  <c r="E66" i="1" s="1"/>
  <c r="F66" i="1" l="1"/>
  <c r="G66" i="1" l="1"/>
  <c r="K66" i="1"/>
  <c r="H66" i="1"/>
  <c r="I66" i="1" s="1"/>
  <c r="C67" i="1" s="1"/>
  <c r="N67" i="1" l="1"/>
  <c r="M67" i="1" s="1"/>
  <c r="D67" i="1" s="1"/>
  <c r="E67" i="1" s="1"/>
  <c r="F67" i="1" l="1"/>
  <c r="G67" i="1" l="1"/>
  <c r="K67" i="1"/>
  <c r="H67" i="1"/>
  <c r="I67" i="1" l="1"/>
  <c r="C68" i="1" s="1"/>
  <c r="N68" i="1" l="1"/>
  <c r="M68" i="1" s="1"/>
  <c r="D68" i="1" s="1"/>
  <c r="E68" i="1" s="1"/>
  <c r="F68" i="1" l="1"/>
  <c r="G68" i="1" l="1"/>
  <c r="K68" i="1"/>
  <c r="H68" i="1"/>
  <c r="I68" i="1" s="1"/>
  <c r="C69" i="1" s="1"/>
  <c r="N69" i="1" l="1"/>
  <c r="M69" i="1" s="1"/>
  <c r="D69" i="1" s="1"/>
  <c r="E69" i="1" s="1"/>
  <c r="F69" i="1" l="1"/>
  <c r="G69" i="1" l="1"/>
  <c r="K69" i="1"/>
  <c r="H69" i="1"/>
  <c r="I69" i="1" s="1"/>
  <c r="C70" i="1" s="1"/>
  <c r="N70" i="1" l="1"/>
  <c r="M70" i="1"/>
  <c r="D70" i="1" s="1"/>
  <c r="E70" i="1" s="1"/>
  <c r="F70" i="1" l="1"/>
  <c r="G70" i="1" l="1"/>
  <c r="K70" i="1"/>
  <c r="H70" i="1"/>
  <c r="I70" i="1" l="1"/>
  <c r="C71" i="1" s="1"/>
  <c r="N71" i="1" l="1"/>
  <c r="M71" i="1" s="1"/>
  <c r="D71" i="1" s="1"/>
  <c r="E71" i="1" s="1"/>
  <c r="F71" i="1" l="1"/>
  <c r="G71" i="1" l="1"/>
  <c r="K71" i="1"/>
  <c r="H71" i="1"/>
  <c r="I71" i="1" s="1"/>
  <c r="C72" i="1" s="1"/>
  <c r="N72" i="1" l="1"/>
  <c r="M72" i="1" s="1"/>
  <c r="D72" i="1" s="1"/>
  <c r="E72" i="1" s="1"/>
  <c r="F72" i="1" l="1"/>
  <c r="G72" i="1" l="1"/>
  <c r="K72" i="1"/>
  <c r="H72" i="1"/>
  <c r="I72" i="1" s="1"/>
  <c r="C73" i="1" s="1"/>
  <c r="N73" i="1" l="1"/>
  <c r="M73" i="1" s="1"/>
  <c r="D73" i="1" s="1"/>
  <c r="E73" i="1" s="1"/>
  <c r="F73" i="1" l="1"/>
  <c r="G73" i="1" l="1"/>
  <c r="K73" i="1"/>
  <c r="H73" i="1"/>
  <c r="I73" i="1" s="1"/>
  <c r="C74" i="1" s="1"/>
  <c r="N74" i="1" l="1"/>
  <c r="M74" i="1" s="1"/>
  <c r="D74" i="1" s="1"/>
  <c r="E74" i="1" s="1"/>
  <c r="F74" i="1" l="1"/>
  <c r="G74" i="1" l="1"/>
  <c r="K74" i="1"/>
  <c r="H74" i="1"/>
  <c r="I74" i="1" s="1"/>
  <c r="C75" i="1" s="1"/>
  <c r="N75" i="1" l="1"/>
  <c r="M75" i="1" s="1"/>
  <c r="D75" i="1" s="1"/>
  <c r="E75" i="1" s="1"/>
  <c r="F75" i="1" l="1"/>
  <c r="G75" i="1" l="1"/>
  <c r="K75" i="1"/>
  <c r="H75" i="1"/>
  <c r="I75" i="1" s="1"/>
  <c r="C76" i="1" s="1"/>
  <c r="N76" i="1" l="1"/>
  <c r="M76" i="1" s="1"/>
  <c r="D76" i="1" s="1"/>
  <c r="E76" i="1" s="1"/>
  <c r="F76" i="1" l="1"/>
  <c r="G76" i="1" l="1"/>
  <c r="K76" i="1"/>
  <c r="H76" i="1"/>
  <c r="I76" i="1" s="1"/>
  <c r="C77" i="1" s="1"/>
  <c r="N77" i="1" l="1"/>
  <c r="M77" i="1" s="1"/>
  <c r="D77" i="1" s="1"/>
  <c r="E77" i="1" l="1"/>
  <c r="F77" i="1" s="1"/>
  <c r="G77" i="1" s="1"/>
  <c r="H77" i="1"/>
  <c r="I77" i="1" s="1"/>
  <c r="C78" i="1" s="1"/>
  <c r="K77" i="1" l="1"/>
  <c r="N78" i="1"/>
  <c r="M78" i="1" s="1"/>
  <c r="D78" i="1" s="1"/>
  <c r="E78" i="1" l="1"/>
  <c r="F78" i="1" l="1"/>
  <c r="H78" i="1" s="1"/>
  <c r="I78" i="1" s="1"/>
  <c r="C79" i="1" s="1"/>
  <c r="N79" i="1" l="1"/>
  <c r="M79" i="1" s="1"/>
  <c r="D79" i="1" s="1"/>
  <c r="E79" i="1" s="1"/>
  <c r="F79" i="1" s="1"/>
  <c r="H79" i="1" s="1"/>
  <c r="G78" i="1"/>
  <c r="K78" i="1"/>
  <c r="G79" i="1" l="1"/>
  <c r="K79" i="1"/>
  <c r="I79" i="1"/>
  <c r="C80" i="1" s="1"/>
  <c r="N80" i="1" l="1"/>
  <c r="M80" i="1" s="1"/>
  <c r="D80" i="1" s="1"/>
  <c r="E80" i="1" s="1"/>
  <c r="F80" i="1" l="1"/>
  <c r="G80" i="1" l="1"/>
  <c r="K80" i="1"/>
  <c r="H80" i="1"/>
  <c r="I80" i="1" s="1"/>
  <c r="C81" i="1" s="1"/>
  <c r="N81" i="1" l="1"/>
  <c r="M81" i="1" s="1"/>
  <c r="D81" i="1" s="1"/>
  <c r="E81" i="1" l="1"/>
  <c r="F81" i="1" s="1"/>
  <c r="G81" i="1" s="1"/>
  <c r="K81" i="1"/>
  <c r="H81" i="1"/>
  <c r="I81" i="1" s="1"/>
  <c r="C82" i="1" s="1"/>
  <c r="N82" i="1" l="1"/>
  <c r="M82" i="1"/>
  <c r="D82" i="1" s="1"/>
  <c r="E82" i="1" s="1"/>
  <c r="F82" i="1" s="1"/>
  <c r="G82" i="1" s="1"/>
  <c r="K82" i="1" l="1"/>
  <c r="H82" i="1"/>
  <c r="I82" i="1" l="1"/>
  <c r="C83" i="1" s="1"/>
  <c r="N83" i="1" l="1"/>
  <c r="M83" i="1" s="1"/>
  <c r="D83" i="1" s="1"/>
  <c r="E83" i="1" s="1"/>
  <c r="F83" i="1" l="1"/>
  <c r="G83" i="1" l="1"/>
  <c r="K83" i="1"/>
  <c r="H83" i="1"/>
  <c r="I83" i="1" s="1"/>
  <c r="C84" i="1" s="1"/>
  <c r="N84" i="1" l="1"/>
  <c r="M84" i="1" s="1"/>
  <c r="D84" i="1" s="1"/>
  <c r="E84" i="1" l="1"/>
  <c r="F84" i="1" s="1"/>
  <c r="G84" i="1" s="1"/>
  <c r="K84" i="1"/>
  <c r="H84" i="1"/>
  <c r="I84" i="1" s="1"/>
  <c r="C85" i="1" s="1"/>
  <c r="N85" i="1" l="1"/>
  <c r="M85" i="1" s="1"/>
  <c r="D85" i="1" s="1"/>
  <c r="E85" i="1" s="1"/>
  <c r="F85" i="1" l="1"/>
  <c r="G85" i="1" l="1"/>
  <c r="K85" i="1"/>
  <c r="H85" i="1"/>
  <c r="I85" i="1" s="1"/>
  <c r="C86" i="1" s="1"/>
  <c r="N86" i="1" l="1"/>
  <c r="M86" i="1"/>
  <c r="D86" i="1" s="1"/>
  <c r="E86" i="1" s="1"/>
  <c r="F86" i="1" s="1"/>
  <c r="G86" i="1" s="1"/>
  <c r="K86" i="1" l="1"/>
  <c r="H86" i="1"/>
  <c r="I86" i="1" s="1"/>
  <c r="C87" i="1" s="1"/>
  <c r="N87" i="1" l="1"/>
  <c r="M87" i="1" s="1"/>
  <c r="D87" i="1" s="1"/>
  <c r="E87" i="1" s="1"/>
  <c r="F87" i="1" l="1"/>
  <c r="G87" i="1" l="1"/>
  <c r="K87" i="1"/>
  <c r="H87" i="1"/>
  <c r="I87" i="1" s="1"/>
  <c r="C88" i="1" s="1"/>
  <c r="N88" i="1" l="1"/>
  <c r="M88" i="1" s="1"/>
  <c r="D88" i="1" s="1"/>
  <c r="E88" i="1" s="1"/>
  <c r="F88" i="1" l="1"/>
  <c r="H88" i="1" s="1"/>
  <c r="I88" i="1" s="1"/>
  <c r="C89" i="1" s="1"/>
  <c r="N89" i="1" l="1"/>
  <c r="M89" i="1" s="1"/>
  <c r="D89" i="1" s="1"/>
  <c r="G88" i="1"/>
  <c r="K88" i="1"/>
  <c r="E89" i="1" l="1"/>
  <c r="F89" i="1" s="1"/>
  <c r="G89" i="1" s="1"/>
  <c r="H89" i="1"/>
  <c r="I89" i="1" s="1"/>
  <c r="C90" i="1" s="1"/>
  <c r="K89" i="1" l="1"/>
  <c r="N90" i="1"/>
  <c r="M90" i="1" s="1"/>
  <c r="D90" i="1" s="1"/>
  <c r="E90" i="1" s="1"/>
  <c r="F90" i="1" s="1"/>
  <c r="K90" i="1" s="1"/>
  <c r="H90" i="1" l="1"/>
  <c r="I90" i="1" s="1"/>
  <c r="C91" i="1" s="1"/>
  <c r="G90" i="1"/>
  <c r="N91" i="1" l="1"/>
  <c r="M91" i="1" s="1"/>
  <c r="D91" i="1" s="1"/>
  <c r="E91" i="1" s="1"/>
  <c r="F91" i="1" l="1"/>
  <c r="G91" i="1" l="1"/>
  <c r="K91" i="1"/>
  <c r="H91" i="1"/>
  <c r="I91" i="1" s="1"/>
  <c r="C92" i="1" s="1"/>
  <c r="N92" i="1" l="1"/>
  <c r="M92" i="1" s="1"/>
  <c r="D92" i="1" s="1"/>
  <c r="E92" i="1" l="1"/>
  <c r="F92" i="1" l="1"/>
  <c r="H92" i="1" s="1"/>
  <c r="I92" i="1" s="1"/>
  <c r="C93" i="1" s="1"/>
  <c r="N93" i="1" l="1"/>
  <c r="M93" i="1" s="1"/>
  <c r="D93" i="1" s="1"/>
  <c r="E93" i="1" s="1"/>
  <c r="F93" i="1" s="1"/>
  <c r="G92" i="1"/>
  <c r="K92" i="1"/>
  <c r="G93" i="1" l="1"/>
  <c r="K93" i="1"/>
  <c r="H93" i="1"/>
  <c r="I93" i="1" s="1"/>
  <c r="C94" i="1" s="1"/>
  <c r="N94" i="1" l="1"/>
  <c r="M94" i="1"/>
  <c r="D94" i="1" s="1"/>
  <c r="E94" i="1" s="1"/>
  <c r="F94" i="1" l="1"/>
  <c r="G94" i="1" l="1"/>
  <c r="K94" i="1"/>
  <c r="H94" i="1"/>
  <c r="I94" i="1" s="1"/>
  <c r="C95" i="1" s="1"/>
  <c r="N95" i="1" l="1"/>
  <c r="M95" i="1" s="1"/>
  <c r="D95" i="1" s="1"/>
  <c r="E95" i="1" s="1"/>
  <c r="F95" i="1" l="1"/>
  <c r="G95" i="1" l="1"/>
  <c r="K95" i="1"/>
  <c r="H95" i="1"/>
  <c r="I95" i="1" l="1"/>
  <c r="C96" i="1" s="1"/>
  <c r="N96" i="1" l="1"/>
  <c r="M96" i="1" s="1"/>
  <c r="D96" i="1" s="1"/>
  <c r="E96" i="1" s="1"/>
  <c r="F96" i="1" l="1"/>
  <c r="G96" i="1" l="1"/>
  <c r="K96" i="1"/>
  <c r="H96" i="1"/>
  <c r="I96" i="1" s="1"/>
  <c r="C97" i="1" s="1"/>
  <c r="N97" i="1" l="1"/>
  <c r="M97" i="1" s="1"/>
  <c r="D97" i="1" s="1"/>
  <c r="E97" i="1" s="1"/>
  <c r="F97" i="1" l="1"/>
  <c r="G97" i="1" l="1"/>
  <c r="K97" i="1"/>
  <c r="H97" i="1"/>
  <c r="I97" i="1" l="1"/>
  <c r="C98" i="1" s="1"/>
  <c r="N98" i="1" l="1"/>
  <c r="M98" i="1" s="1"/>
  <c r="D98" i="1" s="1"/>
  <c r="E98" i="1" s="1"/>
  <c r="F98" i="1" l="1"/>
  <c r="G98" i="1" l="1"/>
  <c r="K98" i="1"/>
  <c r="H98" i="1"/>
  <c r="I98" i="1" s="1"/>
  <c r="C99" i="1" s="1"/>
  <c r="N99" i="1" l="1"/>
  <c r="M99" i="1" s="1"/>
  <c r="D99" i="1" s="1"/>
  <c r="E99" i="1" s="1"/>
  <c r="F99" i="1" l="1"/>
  <c r="G99" i="1" l="1"/>
  <c r="K99" i="1"/>
  <c r="H99" i="1"/>
  <c r="I99" i="1"/>
  <c r="C100" i="1" s="1"/>
  <c r="N100" i="1" l="1"/>
  <c r="M100" i="1" s="1"/>
  <c r="D100" i="1" s="1"/>
  <c r="E100" i="1" s="1"/>
  <c r="F100" i="1" l="1"/>
  <c r="G100" i="1" l="1"/>
  <c r="K100" i="1"/>
  <c r="H100" i="1"/>
  <c r="I100" i="1" l="1"/>
  <c r="C101" i="1" s="1"/>
  <c r="N101" i="1" l="1"/>
  <c r="M101" i="1" s="1"/>
  <c r="D101" i="1" s="1"/>
  <c r="E101" i="1" s="1"/>
  <c r="F101" i="1" l="1"/>
  <c r="G101" i="1" l="1"/>
  <c r="K101" i="1"/>
  <c r="H101" i="1"/>
  <c r="I101" i="1" s="1"/>
  <c r="C102" i="1" s="1"/>
  <c r="N102" i="1" l="1"/>
  <c r="M102" i="1"/>
  <c r="D102" i="1" s="1"/>
  <c r="E102" i="1" s="1"/>
  <c r="F102" i="1" l="1"/>
  <c r="G102" i="1" l="1"/>
  <c r="K102" i="1"/>
  <c r="H102" i="1"/>
  <c r="I102" i="1" s="1"/>
  <c r="C103" i="1" s="1"/>
  <c r="N103" i="1" l="1"/>
  <c r="M103" i="1" s="1"/>
  <c r="D103" i="1" s="1"/>
  <c r="E103" i="1" s="1"/>
  <c r="F103" i="1" l="1"/>
  <c r="G103" i="1" l="1"/>
  <c r="K103" i="1"/>
  <c r="H103" i="1"/>
  <c r="I103" i="1" s="1"/>
  <c r="C104" i="1" s="1"/>
  <c r="N104" i="1" l="1"/>
  <c r="M104" i="1" s="1"/>
  <c r="D104" i="1" s="1"/>
  <c r="E104" i="1" s="1"/>
  <c r="F104" i="1" l="1"/>
  <c r="G104" i="1" l="1"/>
  <c r="K104" i="1"/>
  <c r="H104" i="1"/>
  <c r="I104" i="1" s="1"/>
  <c r="C105" i="1" s="1"/>
  <c r="N105" i="1" l="1"/>
  <c r="M105" i="1" s="1"/>
  <c r="D105" i="1" s="1"/>
  <c r="E105" i="1" s="1"/>
  <c r="F105" i="1" l="1"/>
  <c r="G105" i="1" l="1"/>
  <c r="K105" i="1"/>
  <c r="H105" i="1"/>
  <c r="I105" i="1" s="1"/>
  <c r="C106" i="1" s="1"/>
  <c r="N106" i="1" l="1"/>
  <c r="M106" i="1"/>
  <c r="D106" i="1" s="1"/>
  <c r="E106" i="1" s="1"/>
  <c r="F106" i="1" l="1"/>
  <c r="G106" i="1" l="1"/>
  <c r="K106" i="1"/>
  <c r="H106" i="1"/>
  <c r="I106" i="1" s="1"/>
  <c r="C107" i="1" s="1"/>
  <c r="N107" i="1" l="1"/>
  <c r="M107" i="1" s="1"/>
  <c r="D107" i="1" s="1"/>
  <c r="E107" i="1" l="1"/>
  <c r="F107" i="1" s="1"/>
  <c r="G107" i="1" s="1"/>
  <c r="H107" i="1" l="1"/>
  <c r="I107" i="1" s="1"/>
  <c r="C108" i="1" s="1"/>
  <c r="K107" i="1"/>
  <c r="N108" i="1"/>
  <c r="M108" i="1" s="1"/>
  <c r="D108" i="1" s="1"/>
  <c r="E108" i="1" l="1"/>
  <c r="F108" i="1" s="1"/>
  <c r="G108" i="1" s="1"/>
  <c r="H108" i="1"/>
  <c r="I108" i="1" s="1"/>
  <c r="C109" i="1" s="1"/>
  <c r="K108" i="1" l="1"/>
  <c r="N109" i="1"/>
  <c r="M109" i="1" s="1"/>
  <c r="D109" i="1" s="1"/>
  <c r="E109" i="1" s="1"/>
  <c r="F109" i="1" s="1"/>
  <c r="G109" i="1" s="1"/>
  <c r="K109" i="1" l="1"/>
  <c r="H109" i="1"/>
  <c r="I109" i="1" s="1"/>
  <c r="C110" i="1" s="1"/>
  <c r="N110" i="1" l="1"/>
  <c r="M110" i="1" s="1"/>
  <c r="D110" i="1" s="1"/>
  <c r="E110" i="1" s="1"/>
  <c r="F110" i="1" s="1"/>
  <c r="G110" i="1" s="1"/>
  <c r="K110" i="1" l="1"/>
  <c r="H110" i="1"/>
  <c r="I110" i="1" s="1"/>
  <c r="C111" i="1" s="1"/>
  <c r="N111" i="1" l="1"/>
  <c r="M111" i="1" s="1"/>
  <c r="D111" i="1" s="1"/>
  <c r="E111" i="1" s="1"/>
  <c r="F111" i="1" s="1"/>
  <c r="G111" i="1" s="1"/>
  <c r="K111" i="1" l="1"/>
  <c r="H111" i="1"/>
  <c r="I111" i="1" s="1"/>
  <c r="C112" i="1" s="1"/>
  <c r="N112" i="1" l="1"/>
  <c r="M112" i="1" s="1"/>
  <c r="D112" i="1" s="1"/>
  <c r="E112" i="1" s="1"/>
  <c r="F112" i="1" l="1"/>
  <c r="G112" i="1" l="1"/>
  <c r="K112" i="1"/>
  <c r="H112" i="1"/>
  <c r="I112" i="1" s="1"/>
  <c r="C113" i="1" s="1"/>
  <c r="N113" i="1" l="1"/>
  <c r="M113" i="1" s="1"/>
  <c r="D113" i="1" s="1"/>
  <c r="E113" i="1" l="1"/>
  <c r="F113" i="1" s="1"/>
  <c r="H113" i="1" s="1"/>
  <c r="I113" i="1" s="1"/>
  <c r="C114" i="1" s="1"/>
  <c r="G113" i="1" l="1"/>
  <c r="K113" i="1"/>
  <c r="N114" i="1"/>
  <c r="M114" i="1"/>
  <c r="D114" i="1" s="1"/>
  <c r="E114" i="1" s="1"/>
  <c r="F114" i="1" s="1"/>
  <c r="G114" i="1" s="1"/>
  <c r="K114" i="1" l="1"/>
  <c r="H114" i="1"/>
  <c r="I114" i="1" s="1"/>
  <c r="C115" i="1" s="1"/>
  <c r="N115" i="1" l="1"/>
  <c r="M115" i="1" s="1"/>
  <c r="D115" i="1" s="1"/>
  <c r="E115" i="1" l="1"/>
  <c r="F115" i="1" s="1"/>
  <c r="G115" i="1" s="1"/>
  <c r="K115" i="1"/>
  <c r="H115" i="1"/>
  <c r="I115" i="1" s="1"/>
  <c r="C116" i="1" s="1"/>
  <c r="N116" i="1" l="1"/>
  <c r="M116" i="1" s="1"/>
  <c r="D116" i="1" s="1"/>
  <c r="E116" i="1" l="1"/>
  <c r="F116" i="1" s="1"/>
  <c r="G116" i="1" s="1"/>
  <c r="H116" i="1" l="1"/>
  <c r="I116" i="1" s="1"/>
  <c r="C117" i="1" s="1"/>
  <c r="N117" i="1" s="1"/>
  <c r="M117" i="1" s="1"/>
  <c r="D117" i="1" s="1"/>
  <c r="E117" i="1" s="1"/>
  <c r="F117" i="1" s="1"/>
  <c r="G117" i="1" s="1"/>
  <c r="K116" i="1"/>
  <c r="K117" i="1" l="1"/>
  <c r="H117" i="1"/>
  <c r="I117" i="1" s="1"/>
  <c r="C118" i="1" s="1"/>
  <c r="N118" i="1" l="1"/>
  <c r="M118" i="1"/>
  <c r="D118" i="1" s="1"/>
  <c r="E118" i="1" s="1"/>
  <c r="F118" i="1" s="1"/>
  <c r="K118" i="1" s="1"/>
  <c r="G118" i="1" l="1"/>
  <c r="H118" i="1"/>
  <c r="I118" i="1" s="1"/>
  <c r="C119" i="1" s="1"/>
  <c r="N119" i="1" l="1"/>
  <c r="M119" i="1" s="1"/>
  <c r="D119" i="1" s="1"/>
  <c r="E119" i="1" s="1"/>
  <c r="F119" i="1" s="1"/>
  <c r="G119" i="1" l="1"/>
  <c r="K119" i="1"/>
  <c r="H119" i="1"/>
  <c r="I119" i="1" s="1"/>
  <c r="C120" i="1" s="1"/>
  <c r="N120" i="1" l="1"/>
  <c r="M120" i="1" s="1"/>
  <c r="D120" i="1" s="1"/>
  <c r="E120" i="1" l="1"/>
  <c r="F120" i="1" s="1"/>
  <c r="G120" i="1" s="1"/>
  <c r="K120" i="1"/>
  <c r="H120" i="1"/>
  <c r="I120" i="1" s="1"/>
  <c r="C121" i="1" s="1"/>
  <c r="N121" i="1" l="1"/>
  <c r="M121" i="1" s="1"/>
  <c r="D121" i="1" s="1"/>
  <c r="E121" i="1" s="1"/>
  <c r="F121" i="1" s="1"/>
  <c r="H121" i="1" s="1"/>
  <c r="I121" i="1" s="1"/>
  <c r="C122" i="1" s="1"/>
  <c r="N122" i="1" l="1"/>
  <c r="M122" i="1"/>
  <c r="D122" i="1" s="1"/>
  <c r="E122" i="1" s="1"/>
  <c r="K121" i="1"/>
  <c r="G121" i="1"/>
  <c r="F122" i="1" l="1"/>
  <c r="G122" i="1" s="1"/>
  <c r="K122" i="1" l="1"/>
  <c r="H122" i="1"/>
  <c r="I122" i="1" s="1"/>
  <c r="C123" i="1" s="1"/>
  <c r="N123" i="1" l="1"/>
  <c r="M123" i="1" s="1"/>
  <c r="D123" i="1" s="1"/>
  <c r="E123" i="1" s="1"/>
  <c r="F123" i="1" s="1"/>
  <c r="G123" i="1" s="1"/>
  <c r="K123" i="1" l="1"/>
  <c r="H123" i="1"/>
  <c r="I123" i="1" s="1"/>
  <c r="C124" i="1" s="1"/>
  <c r="N124" i="1" l="1"/>
  <c r="M124" i="1" s="1"/>
  <c r="D124" i="1" s="1"/>
  <c r="E124" i="1" s="1"/>
  <c r="F124" i="1" s="1"/>
  <c r="G124" i="1" s="1"/>
  <c r="K124" i="1" l="1"/>
  <c r="H124" i="1"/>
  <c r="I124" i="1" s="1"/>
  <c r="C125" i="1" s="1"/>
  <c r="N125" i="1" l="1"/>
  <c r="M125" i="1" s="1"/>
  <c r="D125" i="1" s="1"/>
  <c r="E125" i="1" s="1"/>
  <c r="F125" i="1" s="1"/>
  <c r="G125" i="1" s="1"/>
  <c r="K125" i="1" l="1"/>
  <c r="H125" i="1"/>
  <c r="I125" i="1"/>
  <c r="C126" i="1" s="1"/>
  <c r="N126" i="1" l="1"/>
  <c r="M126" i="1"/>
  <c r="D126" i="1" s="1"/>
  <c r="E126" i="1" s="1"/>
  <c r="F126" i="1" l="1"/>
  <c r="G126" i="1" l="1"/>
  <c r="K126" i="1"/>
  <c r="H126" i="1"/>
  <c r="I126" i="1" s="1"/>
  <c r="C127" i="1" s="1"/>
  <c r="N127" i="1" l="1"/>
  <c r="M127" i="1" s="1"/>
  <c r="D127" i="1" s="1"/>
  <c r="E127" i="1" s="1"/>
  <c r="F127" i="1" l="1"/>
  <c r="G127" i="1" l="1"/>
  <c r="K127" i="1"/>
  <c r="H127" i="1"/>
  <c r="I127" i="1" s="1"/>
  <c r="C128" i="1" s="1"/>
  <c r="N128" i="1" l="1"/>
  <c r="M128" i="1" s="1"/>
  <c r="D128" i="1" s="1"/>
  <c r="E128" i="1" s="1"/>
  <c r="F128" i="1" l="1"/>
  <c r="G128" i="1" l="1"/>
  <c r="K128" i="1"/>
  <c r="H128" i="1"/>
  <c r="I128" i="1" s="1"/>
  <c r="C129" i="1" s="1"/>
  <c r="N129" i="1" l="1"/>
  <c r="M129" i="1" s="1"/>
  <c r="D129" i="1" s="1"/>
  <c r="E129" i="1" s="1"/>
  <c r="F129" i="1" l="1"/>
  <c r="G129" i="1" l="1"/>
  <c r="K129" i="1"/>
  <c r="H129" i="1"/>
  <c r="I129" i="1" l="1"/>
  <c r="C130" i="1" s="1"/>
  <c r="N130" i="1" l="1"/>
  <c r="M130" i="1" s="1"/>
  <c r="D130" i="1" s="1"/>
  <c r="E130" i="1" s="1"/>
  <c r="F130" i="1" l="1"/>
  <c r="G130" i="1" l="1"/>
  <c r="K130" i="1"/>
  <c r="H130" i="1"/>
  <c r="I130" i="1" s="1"/>
  <c r="C131" i="1" s="1"/>
  <c r="N131" i="1" l="1"/>
  <c r="M131" i="1" s="1"/>
  <c r="D131" i="1" s="1"/>
  <c r="E131" i="1" s="1"/>
  <c r="F131" i="1" l="1"/>
  <c r="G131" i="1" l="1"/>
  <c r="K131" i="1"/>
  <c r="H131" i="1"/>
  <c r="I131" i="1" s="1"/>
  <c r="C132" i="1" s="1"/>
  <c r="N132" i="1" l="1"/>
  <c r="M132" i="1" s="1"/>
  <c r="D132" i="1" s="1"/>
  <c r="E132" i="1" s="1"/>
  <c r="F132" i="1" l="1"/>
  <c r="G132" i="1" l="1"/>
  <c r="K132" i="1"/>
  <c r="H132" i="1"/>
  <c r="I132" i="1" s="1"/>
  <c r="C133" i="1" s="1"/>
  <c r="N133" i="1" l="1"/>
  <c r="M133" i="1" s="1"/>
  <c r="D133" i="1" s="1"/>
  <c r="E133" i="1" s="1"/>
  <c r="F133" i="1" l="1"/>
  <c r="G133" i="1" l="1"/>
  <c r="K133" i="1"/>
  <c r="H133" i="1"/>
  <c r="I133" i="1" s="1"/>
  <c r="C134" i="1" s="1"/>
  <c r="N134" i="1" l="1"/>
  <c r="M134" i="1"/>
  <c r="D134" i="1" s="1"/>
  <c r="E134" i="1" s="1"/>
  <c r="F134" i="1" l="1"/>
  <c r="G134" i="1" l="1"/>
  <c r="K134" i="1"/>
  <c r="H134" i="1"/>
  <c r="I134" i="1" l="1"/>
  <c r="C135" i="1" s="1"/>
  <c r="N135" i="1" l="1"/>
  <c r="M135" i="1" s="1"/>
  <c r="D135" i="1" s="1"/>
  <c r="E135" i="1" s="1"/>
  <c r="F135" i="1" l="1"/>
  <c r="G135" i="1" l="1"/>
  <c r="K135" i="1"/>
  <c r="H135" i="1"/>
  <c r="I135" i="1" s="1"/>
  <c r="C136" i="1" s="1"/>
  <c r="N136" i="1" l="1"/>
  <c r="M136" i="1" s="1"/>
  <c r="D136" i="1" s="1"/>
  <c r="E136" i="1" s="1"/>
  <c r="F136" i="1" l="1"/>
  <c r="G136" i="1" l="1"/>
  <c r="K136" i="1"/>
  <c r="H136" i="1"/>
  <c r="I136" i="1" l="1"/>
  <c r="C137" i="1" s="1"/>
  <c r="N137" i="1" l="1"/>
  <c r="M137" i="1" s="1"/>
  <c r="D137" i="1" s="1"/>
  <c r="E137" i="1" s="1"/>
  <c r="F137" i="1" l="1"/>
  <c r="G137" i="1" l="1"/>
  <c r="K137" i="1"/>
  <c r="H137" i="1"/>
  <c r="I137" i="1" s="1"/>
  <c r="C138" i="1" s="1"/>
  <c r="N138" i="1" l="1"/>
  <c r="M138" i="1"/>
  <c r="D138" i="1" s="1"/>
  <c r="E138" i="1" s="1"/>
  <c r="F138" i="1" l="1"/>
  <c r="G138" i="1" l="1"/>
  <c r="K138" i="1"/>
  <c r="H138" i="1"/>
  <c r="I138" i="1" s="1"/>
  <c r="C139" i="1" s="1"/>
  <c r="N139" i="1" l="1"/>
  <c r="M139" i="1" s="1"/>
  <c r="D139" i="1" s="1"/>
  <c r="E139" i="1" s="1"/>
  <c r="F139" i="1" l="1"/>
  <c r="G139" i="1" l="1"/>
  <c r="K139" i="1"/>
  <c r="H139" i="1"/>
  <c r="I139" i="1" s="1"/>
  <c r="C140" i="1" s="1"/>
  <c r="N140" i="1" l="1"/>
  <c r="M140" i="1" s="1"/>
  <c r="D140" i="1" s="1"/>
  <c r="E140" i="1" s="1"/>
  <c r="F140" i="1" l="1"/>
  <c r="G140" i="1" l="1"/>
  <c r="K140" i="1"/>
  <c r="H140" i="1"/>
  <c r="I140" i="1" l="1"/>
  <c r="C141" i="1" s="1"/>
  <c r="N141" i="1" l="1"/>
  <c r="M141" i="1" s="1"/>
  <c r="D141" i="1" s="1"/>
  <c r="E141" i="1" s="1"/>
  <c r="F141" i="1" l="1"/>
  <c r="G141" i="1" l="1"/>
  <c r="K141" i="1"/>
  <c r="H141" i="1"/>
  <c r="I141" i="1" s="1"/>
  <c r="C142" i="1" s="1"/>
  <c r="N142" i="1" l="1"/>
  <c r="M142" i="1"/>
  <c r="D142" i="1" s="1"/>
  <c r="E142" i="1" s="1"/>
  <c r="F142" i="1" l="1"/>
  <c r="G142" i="1" l="1"/>
  <c r="K142" i="1"/>
  <c r="H142" i="1"/>
  <c r="I142" i="1" s="1"/>
  <c r="C143" i="1" s="1"/>
  <c r="N143" i="1" l="1"/>
  <c r="M143" i="1" s="1"/>
  <c r="D143" i="1" s="1"/>
  <c r="E143" i="1" s="1"/>
  <c r="F143" i="1" l="1"/>
  <c r="G143" i="1" l="1"/>
  <c r="K143" i="1"/>
  <c r="H143" i="1"/>
  <c r="I143" i="1" s="1"/>
  <c r="C144" i="1" s="1"/>
  <c r="N144" i="1" l="1"/>
  <c r="M144" i="1" s="1"/>
  <c r="D144" i="1" s="1"/>
  <c r="E144" i="1" s="1"/>
  <c r="F144" i="1" l="1"/>
  <c r="G144" i="1" l="1"/>
  <c r="K144" i="1"/>
  <c r="H144" i="1"/>
  <c r="I144" i="1" s="1"/>
  <c r="C145" i="1" s="1"/>
  <c r="N145" i="1" l="1"/>
  <c r="M145" i="1" s="1"/>
  <c r="D145" i="1" s="1"/>
  <c r="E145" i="1" s="1"/>
  <c r="F145" i="1" l="1"/>
  <c r="G145" i="1" l="1"/>
  <c r="K145" i="1"/>
  <c r="H145" i="1"/>
  <c r="I145" i="1" l="1"/>
  <c r="C146" i="1" s="1"/>
  <c r="N146" i="1" l="1"/>
  <c r="M146" i="1" s="1"/>
  <c r="D146" i="1" s="1"/>
  <c r="E146" i="1" s="1"/>
  <c r="F146" i="1" l="1"/>
  <c r="G146" i="1" l="1"/>
  <c r="K146" i="1"/>
  <c r="H146" i="1"/>
  <c r="I146" i="1" s="1"/>
  <c r="C147" i="1" s="1"/>
  <c r="N147" i="1" l="1"/>
  <c r="M147" i="1" s="1"/>
  <c r="D147" i="1" s="1"/>
  <c r="E147" i="1" s="1"/>
  <c r="F147" i="1" l="1"/>
  <c r="G147" i="1" l="1"/>
  <c r="K147" i="1"/>
  <c r="H147" i="1"/>
  <c r="I147" i="1" s="1"/>
  <c r="C148" i="1" s="1"/>
  <c r="N148" i="1" l="1"/>
  <c r="M148" i="1" s="1"/>
  <c r="D148" i="1" s="1"/>
  <c r="E148" i="1" s="1"/>
  <c r="F148" i="1" l="1"/>
  <c r="G148" i="1" l="1"/>
  <c r="K148" i="1"/>
  <c r="H148" i="1"/>
  <c r="I148" i="1" s="1"/>
  <c r="C149" i="1" s="1"/>
  <c r="N149" i="1" l="1"/>
  <c r="M149" i="1" s="1"/>
  <c r="D149" i="1" s="1"/>
  <c r="E149" i="1" s="1"/>
  <c r="F149" i="1" l="1"/>
  <c r="G149" i="1" l="1"/>
  <c r="K149" i="1"/>
  <c r="H149" i="1"/>
  <c r="I149" i="1" s="1"/>
  <c r="C150" i="1" s="1"/>
  <c r="N150" i="1" l="1"/>
  <c r="M150" i="1"/>
  <c r="D150" i="1" s="1"/>
  <c r="E150" i="1" s="1"/>
  <c r="F150" i="1" l="1"/>
  <c r="G150" i="1" l="1"/>
  <c r="K150" i="1"/>
  <c r="H150" i="1"/>
  <c r="I150" i="1" s="1"/>
  <c r="C151" i="1" s="1"/>
  <c r="N151" i="1" l="1"/>
  <c r="M151" i="1" s="1"/>
  <c r="D151" i="1" s="1"/>
  <c r="E151" i="1" s="1"/>
  <c r="F151" i="1" l="1"/>
  <c r="G151" i="1" l="1"/>
  <c r="K151" i="1"/>
  <c r="H151" i="1"/>
  <c r="I151" i="1" s="1"/>
  <c r="C152" i="1" s="1"/>
  <c r="N152" i="1" l="1"/>
  <c r="M152" i="1" s="1"/>
  <c r="D152" i="1" s="1"/>
  <c r="E152" i="1" s="1"/>
  <c r="F152" i="1" l="1"/>
  <c r="G152" i="1" l="1"/>
  <c r="K152" i="1"/>
  <c r="H152" i="1"/>
  <c r="I152" i="1" s="1"/>
  <c r="C153" i="1" s="1"/>
  <c r="N153" i="1" l="1"/>
  <c r="M153" i="1" s="1"/>
  <c r="D153" i="1" s="1"/>
  <c r="E153" i="1" s="1"/>
  <c r="F153" i="1" l="1"/>
  <c r="G153" i="1" l="1"/>
  <c r="K153" i="1"/>
  <c r="H153" i="1"/>
  <c r="I153" i="1" l="1"/>
  <c r="C154" i="1" s="1"/>
  <c r="N154" i="1" l="1"/>
  <c r="M154" i="1"/>
  <c r="D154" i="1" s="1"/>
  <c r="E154" i="1" s="1"/>
  <c r="F154" i="1" l="1"/>
  <c r="G154" i="1" l="1"/>
  <c r="K154" i="1"/>
  <c r="H154" i="1"/>
  <c r="I154" i="1" s="1"/>
  <c r="C155" i="1" s="1"/>
  <c r="N155" i="1" l="1"/>
  <c r="M155" i="1" s="1"/>
  <c r="D155" i="1" s="1"/>
  <c r="E155" i="1" s="1"/>
  <c r="F155" i="1" l="1"/>
  <c r="G155" i="1" l="1"/>
  <c r="K155" i="1"/>
  <c r="H155" i="1"/>
  <c r="I155" i="1" s="1"/>
  <c r="C156" i="1" s="1"/>
  <c r="N156" i="1" l="1"/>
  <c r="M156" i="1" s="1"/>
  <c r="D156" i="1" s="1"/>
  <c r="E156" i="1" s="1"/>
  <c r="F156" i="1" l="1"/>
  <c r="G156" i="1" l="1"/>
  <c r="K156" i="1"/>
  <c r="H156" i="1"/>
  <c r="I156" i="1" s="1"/>
  <c r="C157" i="1" s="1"/>
  <c r="N157" i="1" l="1"/>
  <c r="M157" i="1" s="1"/>
  <c r="D157" i="1" s="1"/>
  <c r="E157" i="1" s="1"/>
  <c r="F157" i="1" l="1"/>
  <c r="G157" i="1" l="1"/>
  <c r="K157" i="1"/>
  <c r="H157" i="1"/>
  <c r="I157" i="1" s="1"/>
  <c r="C158" i="1" s="1"/>
  <c r="N158" i="1" l="1"/>
  <c r="M158" i="1"/>
  <c r="D158" i="1" s="1"/>
  <c r="E158" i="1" s="1"/>
  <c r="F158" i="1" l="1"/>
  <c r="G158" i="1" l="1"/>
  <c r="K158" i="1"/>
  <c r="H158" i="1"/>
  <c r="I158" i="1" s="1"/>
  <c r="C159" i="1" s="1"/>
  <c r="N159" i="1" l="1"/>
  <c r="M159" i="1" s="1"/>
  <c r="D159" i="1" s="1"/>
  <c r="E159" i="1" s="1"/>
  <c r="F159" i="1" l="1"/>
  <c r="G159" i="1" l="1"/>
  <c r="K159" i="1"/>
  <c r="H159" i="1"/>
  <c r="I159" i="1" l="1"/>
  <c r="C160" i="1" s="1"/>
  <c r="N160" i="1" l="1"/>
  <c r="M160" i="1" s="1"/>
  <c r="D160" i="1" s="1"/>
  <c r="E160" i="1" s="1"/>
  <c r="F160" i="1" l="1"/>
  <c r="G160" i="1" l="1"/>
  <c r="K160" i="1"/>
  <c r="H160" i="1"/>
  <c r="I160" i="1" s="1"/>
  <c r="C161" i="1" s="1"/>
  <c r="N161" i="1" l="1"/>
  <c r="M161" i="1" s="1"/>
  <c r="D161" i="1" s="1"/>
  <c r="E161" i="1" s="1"/>
  <c r="F161" i="1" l="1"/>
  <c r="G161" i="1" l="1"/>
  <c r="K161" i="1"/>
  <c r="H161" i="1"/>
  <c r="I161" i="1" s="1"/>
  <c r="C162" i="1" s="1"/>
  <c r="N162" i="1" l="1"/>
  <c r="M162" i="1" s="1"/>
  <c r="D162" i="1" s="1"/>
  <c r="E162" i="1" s="1"/>
  <c r="F162" i="1" l="1"/>
  <c r="G162" i="1" l="1"/>
  <c r="K162" i="1"/>
  <c r="H162" i="1"/>
  <c r="I162" i="1" s="1"/>
  <c r="C163" i="1" s="1"/>
  <c r="N163" i="1" l="1"/>
  <c r="M163" i="1" s="1"/>
  <c r="D163" i="1" s="1"/>
  <c r="E163" i="1" s="1"/>
  <c r="F163" i="1" l="1"/>
  <c r="G163" i="1" l="1"/>
  <c r="K163" i="1"/>
  <c r="H163" i="1"/>
  <c r="I163" i="1" s="1"/>
  <c r="C164" i="1" s="1"/>
  <c r="N164" i="1" l="1"/>
  <c r="M164" i="1" s="1"/>
  <c r="D164" i="1" s="1"/>
  <c r="E164" i="1" s="1"/>
  <c r="F164" i="1" l="1"/>
  <c r="G164" i="1" l="1"/>
  <c r="K164" i="1"/>
  <c r="H164" i="1"/>
  <c r="I164" i="1" s="1"/>
  <c r="C165" i="1" s="1"/>
  <c r="N165" i="1" l="1"/>
  <c r="M165" i="1" s="1"/>
  <c r="D165" i="1" s="1"/>
  <c r="E165" i="1" s="1"/>
  <c r="F165" i="1" l="1"/>
  <c r="G165" i="1" l="1"/>
  <c r="K165" i="1"/>
  <c r="H165" i="1"/>
  <c r="I165" i="1" s="1"/>
  <c r="C166" i="1" s="1"/>
  <c r="N166" i="1" l="1"/>
  <c r="M166" i="1"/>
  <c r="D166" i="1" s="1"/>
  <c r="E166" i="1" s="1"/>
  <c r="F166" i="1" l="1"/>
  <c r="G166" i="1" l="1"/>
  <c r="K166" i="1"/>
  <c r="H166" i="1"/>
  <c r="I166" i="1" s="1"/>
  <c r="C167" i="1" s="1"/>
  <c r="N167" i="1" l="1"/>
  <c r="M167" i="1" s="1"/>
  <c r="D167" i="1" s="1"/>
  <c r="E167" i="1" s="1"/>
  <c r="F167" i="1" l="1"/>
  <c r="G167" i="1" l="1"/>
  <c r="K167" i="1"/>
  <c r="H167" i="1"/>
  <c r="I167" i="1" s="1"/>
  <c r="C168" i="1" s="1"/>
  <c r="N168" i="1" l="1"/>
  <c r="M168" i="1" s="1"/>
  <c r="D168" i="1" s="1"/>
  <c r="E168" i="1" s="1"/>
  <c r="F168" i="1" l="1"/>
  <c r="G168" i="1" l="1"/>
  <c r="K168" i="1"/>
  <c r="H168" i="1"/>
  <c r="I168" i="1" l="1"/>
  <c r="C169" i="1" s="1"/>
  <c r="N169" i="1" l="1"/>
  <c r="M169" i="1" s="1"/>
  <c r="D169" i="1" s="1"/>
  <c r="E169" i="1" s="1"/>
  <c r="F169" i="1" l="1"/>
  <c r="G169" i="1" l="1"/>
  <c r="K169" i="1"/>
  <c r="H169" i="1"/>
  <c r="I169" i="1" s="1"/>
  <c r="C170" i="1" s="1"/>
  <c r="N170" i="1" l="1"/>
  <c r="M170" i="1"/>
  <c r="D170" i="1" s="1"/>
  <c r="E170" i="1" s="1"/>
  <c r="F170" i="1" l="1"/>
  <c r="G170" i="1" l="1"/>
  <c r="K170" i="1"/>
  <c r="H170" i="1"/>
  <c r="I170" i="1" s="1"/>
  <c r="C171" i="1" s="1"/>
  <c r="N171" i="1" l="1"/>
  <c r="M171" i="1" s="1"/>
  <c r="D171" i="1" s="1"/>
  <c r="E171" i="1" s="1"/>
  <c r="F171" i="1" l="1"/>
  <c r="G171" i="1" l="1"/>
  <c r="K171" i="1"/>
  <c r="H171" i="1"/>
  <c r="I171" i="1" s="1"/>
  <c r="C172" i="1" s="1"/>
  <c r="N172" i="1" l="1"/>
  <c r="M172" i="1" s="1"/>
  <c r="D172" i="1" s="1"/>
  <c r="E172" i="1" s="1"/>
  <c r="F172" i="1" l="1"/>
  <c r="G172" i="1" l="1"/>
  <c r="K172" i="1"/>
  <c r="H172" i="1"/>
  <c r="I172" i="1" s="1"/>
  <c r="C173" i="1" s="1"/>
  <c r="N173" i="1" l="1"/>
  <c r="M173" i="1" s="1"/>
  <c r="D173" i="1" s="1"/>
  <c r="E173" i="1" s="1"/>
  <c r="F173" i="1" l="1"/>
  <c r="G173" i="1" l="1"/>
  <c r="K173" i="1"/>
  <c r="H173" i="1"/>
  <c r="I173" i="1" s="1"/>
  <c r="C174" i="1" s="1"/>
  <c r="N174" i="1" l="1"/>
  <c r="M174" i="1"/>
  <c r="D174" i="1" s="1"/>
  <c r="E174" i="1" s="1"/>
  <c r="F174" i="1" l="1"/>
  <c r="G174" i="1" l="1"/>
  <c r="K174" i="1"/>
  <c r="H174" i="1"/>
  <c r="I174" i="1" s="1"/>
  <c r="C175" i="1" s="1"/>
  <c r="N175" i="1" l="1"/>
  <c r="M175" i="1" s="1"/>
  <c r="D175" i="1" s="1"/>
  <c r="E175" i="1" s="1"/>
  <c r="F175" i="1" l="1"/>
  <c r="G175" i="1" l="1"/>
  <c r="K175" i="1"/>
  <c r="H175" i="1"/>
  <c r="I175" i="1" s="1"/>
  <c r="C176" i="1" s="1"/>
  <c r="N176" i="1" l="1"/>
  <c r="M176" i="1" s="1"/>
  <c r="D176" i="1" s="1"/>
  <c r="E176" i="1" s="1"/>
  <c r="F176" i="1" l="1"/>
  <c r="G176" i="1" l="1"/>
  <c r="K176" i="1"/>
  <c r="H176" i="1"/>
  <c r="I176" i="1" s="1"/>
  <c r="C177" i="1" s="1"/>
  <c r="N177" i="1" l="1"/>
  <c r="M177" i="1" s="1"/>
  <c r="D177" i="1" s="1"/>
  <c r="E177" i="1" s="1"/>
  <c r="F177" i="1" l="1"/>
  <c r="G177" i="1" l="1"/>
  <c r="K177" i="1"/>
  <c r="H177" i="1"/>
  <c r="I177" i="1" s="1"/>
  <c r="C178" i="1" s="1"/>
  <c r="N178" i="1" l="1"/>
  <c r="M178" i="1"/>
  <c r="D178" i="1" s="1"/>
  <c r="E178" i="1" s="1"/>
  <c r="F178" i="1" l="1"/>
  <c r="G178" i="1" l="1"/>
  <c r="K178" i="1"/>
  <c r="H178" i="1"/>
  <c r="I178" i="1" s="1"/>
  <c r="C179" i="1" s="1"/>
  <c r="N179" i="1" l="1"/>
  <c r="M179" i="1" s="1"/>
  <c r="D179" i="1" s="1"/>
  <c r="E179" i="1" s="1"/>
  <c r="F179" i="1" l="1"/>
  <c r="G179" i="1" l="1"/>
  <c r="K179" i="1"/>
  <c r="H179" i="1"/>
  <c r="I179" i="1" s="1"/>
  <c r="C180" i="1" s="1"/>
  <c r="N180" i="1" l="1"/>
  <c r="M180" i="1" s="1"/>
  <c r="D180" i="1" s="1"/>
  <c r="E180" i="1" s="1"/>
  <c r="F180" i="1" l="1"/>
  <c r="G180" i="1" l="1"/>
  <c r="K180" i="1"/>
  <c r="H180" i="1"/>
  <c r="I180" i="1" s="1"/>
  <c r="C181" i="1" s="1"/>
  <c r="N181" i="1" l="1"/>
  <c r="M181" i="1" s="1"/>
  <c r="D181" i="1" s="1"/>
  <c r="E181" i="1" s="1"/>
  <c r="F181" i="1" l="1"/>
  <c r="G181" i="1" l="1"/>
  <c r="K181" i="1"/>
  <c r="H181" i="1"/>
  <c r="I181" i="1" s="1"/>
  <c r="C182" i="1" s="1"/>
  <c r="N182" i="1" l="1"/>
  <c r="M182" i="1"/>
  <c r="D182" i="1" s="1"/>
  <c r="E182" i="1" s="1"/>
  <c r="F182" i="1" l="1"/>
  <c r="G182" i="1" l="1"/>
  <c r="K182" i="1"/>
  <c r="H182" i="1"/>
  <c r="I182" i="1" l="1"/>
  <c r="C183" i="1" s="1"/>
  <c r="N183" i="1" l="1"/>
  <c r="M183" i="1" s="1"/>
  <c r="D183" i="1" s="1"/>
  <c r="E183" i="1" s="1"/>
  <c r="F183" i="1" l="1"/>
  <c r="G183" i="1" l="1"/>
  <c r="K183" i="1"/>
  <c r="H183" i="1"/>
  <c r="I183" i="1" l="1"/>
  <c r="C184" i="1" s="1"/>
  <c r="N184" i="1" l="1"/>
  <c r="M184" i="1" s="1"/>
  <c r="D184" i="1" s="1"/>
  <c r="E184" i="1" s="1"/>
  <c r="F184" i="1" l="1"/>
  <c r="G184" i="1" l="1"/>
  <c r="K184" i="1"/>
  <c r="H184" i="1"/>
  <c r="I184" i="1" s="1"/>
  <c r="C185" i="1" s="1"/>
  <c r="N185" i="1" l="1"/>
  <c r="M185" i="1" s="1"/>
  <c r="D185" i="1" s="1"/>
  <c r="E185" i="1" s="1"/>
  <c r="F185" i="1" l="1"/>
  <c r="G185" i="1" l="1"/>
  <c r="K185" i="1"/>
  <c r="H185" i="1"/>
  <c r="I185" i="1" s="1"/>
  <c r="C186" i="1" s="1"/>
  <c r="N186" i="1" l="1"/>
  <c r="M186" i="1" s="1"/>
  <c r="D186" i="1" s="1"/>
  <c r="E186" i="1" s="1"/>
  <c r="F186" i="1" l="1"/>
  <c r="G186" i="1" l="1"/>
  <c r="K186" i="1"/>
  <c r="H186" i="1"/>
  <c r="I186" i="1" s="1"/>
  <c r="C187" i="1" s="1"/>
  <c r="N187" i="1" l="1"/>
  <c r="M187" i="1" s="1"/>
  <c r="D187" i="1" s="1"/>
  <c r="E187" i="1" s="1"/>
  <c r="F187" i="1" l="1"/>
  <c r="G187" i="1" l="1"/>
  <c r="K187" i="1"/>
  <c r="H187" i="1"/>
  <c r="I187" i="1" l="1"/>
  <c r="C188" i="1" s="1"/>
  <c r="N188" i="1" l="1"/>
  <c r="M188" i="1" s="1"/>
  <c r="D188" i="1" s="1"/>
  <c r="E188" i="1" s="1"/>
  <c r="F188" i="1" l="1"/>
  <c r="G188" i="1" l="1"/>
  <c r="K188" i="1"/>
  <c r="H188" i="1"/>
  <c r="I188" i="1" s="1"/>
  <c r="C189" i="1" s="1"/>
  <c r="N189" i="1" l="1"/>
  <c r="M189" i="1" s="1"/>
  <c r="D189" i="1" s="1"/>
  <c r="E189" i="1" s="1"/>
  <c r="F189" i="1" l="1"/>
  <c r="G189" i="1" l="1"/>
  <c r="K189" i="1"/>
  <c r="H189" i="1"/>
  <c r="I189" i="1" s="1"/>
  <c r="C190" i="1" s="1"/>
  <c r="N190" i="1" l="1"/>
  <c r="M190" i="1"/>
  <c r="D190" i="1" s="1"/>
  <c r="E190" i="1" s="1"/>
  <c r="F190" i="1" l="1"/>
  <c r="G190" i="1" l="1"/>
  <c r="K190" i="1"/>
  <c r="H190" i="1"/>
  <c r="I190" i="1" s="1"/>
  <c r="C191" i="1" s="1"/>
  <c r="N191" i="1" l="1"/>
  <c r="M191" i="1" s="1"/>
  <c r="D191" i="1" s="1"/>
  <c r="E191" i="1" s="1"/>
  <c r="F191" i="1" l="1"/>
  <c r="G191" i="1" l="1"/>
  <c r="K191" i="1"/>
  <c r="H191" i="1"/>
  <c r="I191" i="1" s="1"/>
  <c r="C192" i="1" s="1"/>
  <c r="N192" i="1" l="1"/>
  <c r="M192" i="1" s="1"/>
  <c r="D192" i="1" s="1"/>
  <c r="E192" i="1" s="1"/>
  <c r="F192" i="1" l="1"/>
  <c r="G192" i="1" l="1"/>
  <c r="K192" i="1"/>
  <c r="H192" i="1"/>
  <c r="I192" i="1" s="1"/>
  <c r="C193" i="1" s="1"/>
  <c r="N193" i="1" l="1"/>
  <c r="M193" i="1" s="1"/>
  <c r="D193" i="1" s="1"/>
  <c r="E193" i="1" s="1"/>
  <c r="F193" i="1" l="1"/>
  <c r="G193" i="1" l="1"/>
  <c r="K193" i="1"/>
  <c r="H193" i="1"/>
  <c r="I193" i="1" s="1"/>
  <c r="C194" i="1" s="1"/>
  <c r="N194" i="1" l="1"/>
  <c r="M194" i="1" s="1"/>
  <c r="D194" i="1" s="1"/>
  <c r="E194" i="1" s="1"/>
  <c r="F194" i="1" l="1"/>
  <c r="G194" i="1" l="1"/>
  <c r="K194" i="1"/>
  <c r="H194" i="1"/>
  <c r="I194" i="1" l="1"/>
  <c r="C195" i="1" s="1"/>
  <c r="N195" i="1" l="1"/>
  <c r="M195" i="1" s="1"/>
  <c r="D195" i="1" s="1"/>
  <c r="E195" i="1" s="1"/>
  <c r="F195" i="1" l="1"/>
  <c r="G195" i="1" l="1"/>
  <c r="K195" i="1"/>
  <c r="H195" i="1"/>
  <c r="I195" i="1" s="1"/>
  <c r="C196" i="1" s="1"/>
  <c r="N196" i="1" l="1"/>
  <c r="M196" i="1" s="1"/>
  <c r="D196" i="1" s="1"/>
  <c r="E196" i="1" s="1"/>
  <c r="F196" i="1" l="1"/>
  <c r="G196" i="1" l="1"/>
  <c r="K196" i="1"/>
  <c r="H196" i="1"/>
  <c r="I196" i="1" s="1"/>
  <c r="C197" i="1" s="1"/>
  <c r="N197" i="1" l="1"/>
  <c r="M197" i="1" s="1"/>
  <c r="D197" i="1" s="1"/>
  <c r="E197" i="1" s="1"/>
  <c r="F197" i="1" l="1"/>
  <c r="G197" i="1" l="1"/>
  <c r="K197" i="1"/>
  <c r="H197" i="1"/>
  <c r="I197" i="1" s="1"/>
  <c r="C198" i="1" s="1"/>
  <c r="N198" i="1" l="1"/>
  <c r="M198" i="1"/>
  <c r="D198" i="1" s="1"/>
  <c r="E198" i="1" s="1"/>
  <c r="F198" i="1" l="1"/>
  <c r="G198" i="1" l="1"/>
  <c r="K198" i="1"/>
  <c r="H198" i="1"/>
  <c r="I198" i="1" s="1"/>
  <c r="C199" i="1" s="1"/>
  <c r="N199" i="1" l="1"/>
  <c r="M199" i="1" s="1"/>
  <c r="D199" i="1" s="1"/>
  <c r="E199" i="1" s="1"/>
  <c r="F199" i="1" l="1"/>
  <c r="G199" i="1" l="1"/>
  <c r="K199" i="1"/>
  <c r="H199" i="1"/>
  <c r="I199" i="1" s="1"/>
  <c r="C200" i="1" s="1"/>
  <c r="N200" i="1" l="1"/>
  <c r="M200" i="1" s="1"/>
  <c r="D200" i="1" s="1"/>
  <c r="E200" i="1" s="1"/>
  <c r="F200" i="1" l="1"/>
  <c r="G200" i="1" l="1"/>
  <c r="K200" i="1"/>
  <c r="H200" i="1"/>
  <c r="I200" i="1" s="1"/>
  <c r="C201" i="1" s="1"/>
  <c r="N201" i="1" l="1"/>
  <c r="M201" i="1" s="1"/>
  <c r="D201" i="1" s="1"/>
  <c r="E201" i="1" s="1"/>
  <c r="F201" i="1" l="1"/>
  <c r="G201" i="1" l="1"/>
  <c r="K201" i="1"/>
  <c r="H201" i="1"/>
  <c r="I201" i="1" s="1"/>
  <c r="C202" i="1" s="1"/>
  <c r="N202" i="1" l="1"/>
  <c r="M202" i="1" s="1"/>
  <c r="D202" i="1" s="1"/>
  <c r="E202" i="1" s="1"/>
  <c r="F202" i="1" l="1"/>
  <c r="G202" i="1" l="1"/>
  <c r="K202" i="1"/>
  <c r="H202" i="1"/>
  <c r="I202" i="1" s="1"/>
  <c r="C203" i="1" s="1"/>
  <c r="N203" i="1" l="1"/>
  <c r="M203" i="1" s="1"/>
  <c r="D203" i="1" s="1"/>
  <c r="E203" i="1" s="1"/>
  <c r="F203" i="1" l="1"/>
  <c r="G203" i="1" l="1"/>
  <c r="K203" i="1"/>
  <c r="H203" i="1"/>
  <c r="I203" i="1" s="1"/>
  <c r="C204" i="1" s="1"/>
  <c r="N204" i="1" l="1"/>
  <c r="M204" i="1" s="1"/>
  <c r="D204" i="1" s="1"/>
  <c r="E204" i="1" s="1"/>
  <c r="F204" i="1" l="1"/>
  <c r="G204" i="1" l="1"/>
  <c r="K204" i="1"/>
  <c r="H204" i="1"/>
  <c r="I204" i="1" s="1"/>
  <c r="C205" i="1" s="1"/>
  <c r="N205" i="1" l="1"/>
  <c r="M205" i="1" s="1"/>
  <c r="D205" i="1" s="1"/>
  <c r="E205" i="1" s="1"/>
  <c r="F205" i="1" l="1"/>
  <c r="G205" i="1" l="1"/>
  <c r="K205" i="1"/>
  <c r="H205" i="1"/>
  <c r="I205" i="1" s="1"/>
  <c r="C206" i="1" s="1"/>
  <c r="N206" i="1" l="1"/>
  <c r="M206" i="1"/>
  <c r="D206" i="1" s="1"/>
  <c r="E206" i="1" s="1"/>
  <c r="F206" i="1" l="1"/>
  <c r="G206" i="1" l="1"/>
  <c r="K206" i="1"/>
  <c r="H206" i="1"/>
  <c r="I206" i="1" l="1"/>
  <c r="C207" i="1" s="1"/>
  <c r="N207" i="1" l="1"/>
  <c r="M207" i="1" s="1"/>
  <c r="D207" i="1" s="1"/>
  <c r="E207" i="1" s="1"/>
  <c r="F207" i="1" s="1"/>
  <c r="G207" i="1" l="1"/>
  <c r="K207" i="1"/>
  <c r="H207" i="1"/>
  <c r="I207" i="1" s="1"/>
  <c r="C208" i="1" s="1"/>
  <c r="N208" i="1" l="1"/>
  <c r="M208" i="1" s="1"/>
  <c r="D208" i="1" s="1"/>
  <c r="E208" i="1" s="1"/>
  <c r="F208" i="1" s="1"/>
  <c r="G208" i="1" s="1"/>
  <c r="K208" i="1" l="1"/>
  <c r="H208" i="1"/>
  <c r="I208" i="1" s="1"/>
  <c r="C209" i="1" s="1"/>
  <c r="N209" i="1" l="1"/>
  <c r="M209" i="1" s="1"/>
  <c r="D209" i="1" s="1"/>
  <c r="E209" i="1" s="1"/>
  <c r="F209" i="1" s="1"/>
  <c r="G209" i="1" s="1"/>
  <c r="K209" i="1" l="1"/>
  <c r="H209" i="1"/>
  <c r="I209" i="1" s="1"/>
  <c r="C210" i="1" s="1"/>
  <c r="N210" i="1" l="1"/>
  <c r="M210" i="1" s="1"/>
  <c r="D210" i="1" s="1"/>
  <c r="E210" i="1" s="1"/>
  <c r="F210" i="1" s="1"/>
  <c r="G210" i="1" s="1"/>
  <c r="K210" i="1" l="1"/>
  <c r="H210" i="1"/>
  <c r="I210" i="1" s="1"/>
  <c r="C211" i="1" s="1"/>
  <c r="N211" i="1" l="1"/>
  <c r="M211" i="1" s="1"/>
  <c r="D211" i="1" s="1"/>
  <c r="E211" i="1" s="1"/>
  <c r="F211" i="1" s="1"/>
  <c r="G211" i="1" s="1"/>
  <c r="K211" i="1" l="1"/>
  <c r="H211" i="1"/>
  <c r="I211" i="1" s="1"/>
  <c r="C212" i="1" s="1"/>
  <c r="N212" i="1" l="1"/>
  <c r="M212" i="1" s="1"/>
  <c r="D212" i="1" s="1"/>
  <c r="E212" i="1" s="1"/>
  <c r="F212" i="1" l="1"/>
  <c r="G212" i="1" l="1"/>
  <c r="K212" i="1"/>
  <c r="H212" i="1"/>
  <c r="I212" i="1" s="1"/>
  <c r="C213" i="1" s="1"/>
  <c r="N213" i="1" l="1"/>
  <c r="M213" i="1" s="1"/>
  <c r="D213" i="1" s="1"/>
  <c r="E213" i="1" s="1"/>
  <c r="F213" i="1" s="1"/>
  <c r="G213" i="1" s="1"/>
  <c r="K213" i="1" l="1"/>
  <c r="H213" i="1"/>
  <c r="I213" i="1" s="1"/>
  <c r="C214" i="1" s="1"/>
  <c r="N214" i="1" l="1"/>
  <c r="M214" i="1"/>
  <c r="D214" i="1" s="1"/>
  <c r="E214" i="1" s="1"/>
  <c r="F214" i="1" s="1"/>
  <c r="G214" i="1" s="1"/>
  <c r="K214" i="1" l="1"/>
  <c r="H214" i="1"/>
  <c r="I214" i="1" l="1"/>
  <c r="C215" i="1" s="1"/>
  <c r="N215" i="1" l="1"/>
  <c r="M215" i="1" s="1"/>
  <c r="D215" i="1" s="1"/>
  <c r="E215" i="1" s="1"/>
  <c r="F215" i="1" s="1"/>
  <c r="G215" i="1" l="1"/>
  <c r="K215" i="1"/>
  <c r="H215" i="1"/>
  <c r="I215" i="1" s="1"/>
  <c r="C216" i="1" s="1"/>
  <c r="N216" i="1" l="1"/>
  <c r="M216" i="1" s="1"/>
  <c r="D216" i="1" s="1"/>
  <c r="E216" i="1" s="1"/>
  <c r="F216" i="1" s="1"/>
  <c r="G216" i="1" s="1"/>
  <c r="K216" i="1" l="1"/>
  <c r="H216" i="1"/>
  <c r="I216" i="1" s="1"/>
  <c r="C217" i="1" s="1"/>
  <c r="N217" i="1" l="1"/>
  <c r="M217" i="1" s="1"/>
  <c r="D217" i="1" s="1"/>
  <c r="E217" i="1" s="1"/>
  <c r="F217" i="1" s="1"/>
  <c r="G217" i="1" s="1"/>
  <c r="K217" i="1" l="1"/>
  <c r="H217" i="1"/>
  <c r="I217" i="1" s="1"/>
  <c r="C218" i="1" s="1"/>
  <c r="N218" i="1" l="1"/>
  <c r="M218" i="1" s="1"/>
  <c r="D218" i="1" s="1"/>
  <c r="E218" i="1" s="1"/>
  <c r="F218" i="1" s="1"/>
  <c r="G218" i="1" s="1"/>
  <c r="K218" i="1" l="1"/>
  <c r="H218" i="1"/>
  <c r="I218" i="1" s="1"/>
  <c r="C219" i="1" s="1"/>
  <c r="N219" i="1" l="1"/>
  <c r="M219" i="1" s="1"/>
  <c r="D219" i="1" s="1"/>
  <c r="E219" i="1" s="1"/>
  <c r="F219" i="1" l="1"/>
  <c r="H219" i="1" l="1"/>
  <c r="I219" i="1" s="1"/>
  <c r="C220" i="1" s="1"/>
  <c r="K219" i="1"/>
  <c r="G219" i="1"/>
  <c r="N220" i="1" l="1"/>
  <c r="M220" i="1" s="1"/>
  <c r="D220" i="1" s="1"/>
  <c r="E220" i="1" s="1"/>
  <c r="F220" i="1" s="1"/>
  <c r="G220" i="1" s="1"/>
  <c r="K220" i="1" l="1"/>
  <c r="H220" i="1"/>
  <c r="I220" i="1" s="1"/>
  <c r="C221" i="1" s="1"/>
  <c r="N221" i="1"/>
  <c r="M221" i="1" s="1"/>
  <c r="D221" i="1" s="1"/>
  <c r="E221" i="1" s="1"/>
  <c r="F221" i="1" l="1"/>
  <c r="H221" i="1" l="1"/>
  <c r="I221" i="1" s="1"/>
  <c r="C222" i="1" s="1"/>
  <c r="K221" i="1"/>
  <c r="G221" i="1"/>
  <c r="N222" i="1" l="1"/>
  <c r="M222" i="1"/>
  <c r="D222" i="1" s="1"/>
  <c r="E222" i="1" s="1"/>
  <c r="F222" i="1" s="1"/>
  <c r="H222" i="1" s="1"/>
  <c r="I222" i="1" s="1"/>
  <c r="C223" i="1" s="1"/>
  <c r="N223" i="1" l="1"/>
  <c r="M223" i="1" s="1"/>
  <c r="D223" i="1" s="1"/>
  <c r="E223" i="1" s="1"/>
  <c r="F223" i="1" s="1"/>
  <c r="G223" i="1" s="1"/>
  <c r="K222" i="1"/>
  <c r="G222" i="1"/>
  <c r="K223" i="1" l="1"/>
  <c r="H223" i="1"/>
  <c r="I223" i="1" s="1"/>
  <c r="C224" i="1" s="1"/>
  <c r="N224" i="1" l="1"/>
  <c r="M224" i="1" s="1"/>
  <c r="D224" i="1" s="1"/>
  <c r="E224" i="1" s="1"/>
  <c r="F224" i="1" s="1"/>
  <c r="G224" i="1" s="1"/>
  <c r="K224" i="1" l="1"/>
  <c r="H224" i="1"/>
  <c r="I224" i="1" s="1"/>
  <c r="C225" i="1" s="1"/>
  <c r="N225" i="1" l="1"/>
  <c r="M225" i="1" s="1"/>
  <c r="D225" i="1" s="1"/>
  <c r="E225" i="1" s="1"/>
  <c r="F225" i="1" s="1"/>
  <c r="G225" i="1" s="1"/>
  <c r="K225" i="1" l="1"/>
  <c r="H225" i="1"/>
  <c r="I225" i="1" s="1"/>
  <c r="C226" i="1" s="1"/>
  <c r="N226" i="1" l="1"/>
  <c r="M226" i="1"/>
  <c r="D226" i="1" s="1"/>
  <c r="E226" i="1" s="1"/>
  <c r="F226" i="1" s="1"/>
  <c r="G226" i="1" s="1"/>
  <c r="K226" i="1" l="1"/>
  <c r="H226" i="1"/>
  <c r="I226" i="1" l="1"/>
  <c r="C227" i="1" s="1"/>
  <c r="N227" i="1" l="1"/>
  <c r="M227" i="1" s="1"/>
  <c r="D227" i="1" s="1"/>
  <c r="E227" i="1" s="1"/>
  <c r="F227" i="1" l="1"/>
  <c r="G227" i="1" l="1"/>
  <c r="K227" i="1"/>
  <c r="H227" i="1"/>
  <c r="I227" i="1" s="1"/>
  <c r="C228" i="1" s="1"/>
  <c r="N228" i="1" l="1"/>
  <c r="M228" i="1" s="1"/>
  <c r="D228" i="1" s="1"/>
  <c r="E228" i="1" s="1"/>
  <c r="F228" i="1" l="1"/>
  <c r="G228" i="1" l="1"/>
  <c r="K228" i="1"/>
  <c r="H228" i="1"/>
  <c r="I228" i="1" l="1"/>
  <c r="C229" i="1" s="1"/>
  <c r="N229" i="1" l="1"/>
  <c r="M229" i="1" s="1"/>
  <c r="D229" i="1" s="1"/>
  <c r="E229" i="1" s="1"/>
  <c r="F229" i="1" l="1"/>
  <c r="G229" i="1" l="1"/>
  <c r="K229" i="1"/>
  <c r="H229" i="1"/>
  <c r="I229" i="1" l="1"/>
  <c r="C230" i="1" s="1"/>
  <c r="N230" i="1" l="1"/>
  <c r="M230" i="1"/>
  <c r="D230" i="1" s="1"/>
  <c r="E230" i="1" s="1"/>
  <c r="F230" i="1" l="1"/>
  <c r="G230" i="1" l="1"/>
  <c r="K230" i="1"/>
  <c r="H230" i="1"/>
  <c r="I230" i="1" s="1"/>
  <c r="C231" i="1" s="1"/>
  <c r="N231" i="1" l="1"/>
  <c r="M231" i="1" s="1"/>
  <c r="D231" i="1" s="1"/>
  <c r="E231" i="1" s="1"/>
  <c r="F231" i="1" l="1"/>
  <c r="G231" i="1" l="1"/>
  <c r="K231" i="1"/>
  <c r="H231" i="1"/>
  <c r="I231" i="1" s="1"/>
  <c r="C232" i="1" s="1"/>
  <c r="N232" i="1" l="1"/>
  <c r="M232" i="1" s="1"/>
  <c r="D232" i="1" s="1"/>
  <c r="E232" i="1" s="1"/>
  <c r="F232" i="1" l="1"/>
  <c r="G232" i="1" l="1"/>
  <c r="K232" i="1"/>
  <c r="H232" i="1"/>
  <c r="I232" i="1" s="1"/>
  <c r="C233" i="1" s="1"/>
  <c r="N233" i="1" l="1"/>
  <c r="M233" i="1" s="1"/>
  <c r="D233" i="1" s="1"/>
  <c r="E233" i="1" s="1"/>
  <c r="F233" i="1" l="1"/>
  <c r="G233" i="1" l="1"/>
  <c r="K233" i="1"/>
  <c r="H233" i="1"/>
  <c r="I233" i="1" s="1"/>
  <c r="C234" i="1" s="1"/>
  <c r="N234" i="1" l="1"/>
  <c r="M234" i="1"/>
  <c r="D234" i="1" s="1"/>
  <c r="E234" i="1" s="1"/>
  <c r="F234" i="1" l="1"/>
  <c r="G234" i="1" l="1"/>
  <c r="K234" i="1"/>
  <c r="H234" i="1"/>
  <c r="I234" i="1" s="1"/>
  <c r="C235" i="1" s="1"/>
  <c r="N235" i="1" l="1"/>
  <c r="M235" i="1" s="1"/>
  <c r="D235" i="1" s="1"/>
  <c r="E235" i="1" s="1"/>
  <c r="F235" i="1" l="1"/>
  <c r="G235" i="1" l="1"/>
  <c r="K235" i="1"/>
  <c r="H235" i="1"/>
  <c r="I235" i="1" s="1"/>
  <c r="C236" i="1" s="1"/>
  <c r="N236" i="1" l="1"/>
  <c r="M236" i="1" s="1"/>
  <c r="D236" i="1" s="1"/>
  <c r="E236" i="1" s="1"/>
  <c r="F236" i="1" l="1"/>
  <c r="G236" i="1" l="1"/>
  <c r="K236" i="1"/>
  <c r="H236" i="1"/>
  <c r="I236" i="1" s="1"/>
  <c r="C237" i="1" s="1"/>
  <c r="N237" i="1" l="1"/>
  <c r="M237" i="1" s="1"/>
  <c r="D237" i="1" s="1"/>
  <c r="E237" i="1" s="1"/>
  <c r="F237" i="1" l="1"/>
  <c r="G237" i="1" l="1"/>
  <c r="K237" i="1"/>
  <c r="H237" i="1"/>
  <c r="I237" i="1" s="1"/>
  <c r="C238" i="1" s="1"/>
  <c r="N238" i="1" l="1"/>
  <c r="M238" i="1"/>
  <c r="D238" i="1" s="1"/>
  <c r="E238" i="1" s="1"/>
  <c r="F238" i="1" l="1"/>
  <c r="G238" i="1" l="1"/>
  <c r="K238" i="1"/>
  <c r="H238" i="1"/>
  <c r="I238" i="1" l="1"/>
  <c r="C239" i="1" s="1"/>
  <c r="N239" i="1" l="1"/>
  <c r="M239" i="1" s="1"/>
  <c r="D239" i="1" s="1"/>
  <c r="E239" i="1" s="1"/>
  <c r="F239" i="1" l="1"/>
  <c r="G239" i="1" l="1"/>
  <c r="K239" i="1"/>
  <c r="H239" i="1"/>
  <c r="I239" i="1" s="1"/>
  <c r="C240" i="1" s="1"/>
  <c r="N240" i="1" l="1"/>
  <c r="M240" i="1" s="1"/>
  <c r="D240" i="1" s="1"/>
  <c r="E240" i="1" s="1"/>
  <c r="F240" i="1" l="1"/>
  <c r="G240" i="1" l="1"/>
  <c r="K240" i="1"/>
  <c r="H240" i="1"/>
  <c r="I240" i="1" s="1"/>
  <c r="C241" i="1" s="1"/>
  <c r="N241" i="1" l="1"/>
  <c r="M241" i="1" s="1"/>
  <c r="D241" i="1" s="1"/>
  <c r="E241" i="1" s="1"/>
  <c r="F241" i="1" l="1"/>
  <c r="G241" i="1" l="1"/>
  <c r="K241" i="1"/>
  <c r="H241" i="1"/>
  <c r="I241" i="1" l="1"/>
  <c r="C242" i="1" s="1"/>
  <c r="N242" i="1" l="1"/>
  <c r="M242" i="1"/>
  <c r="D242" i="1" s="1"/>
  <c r="E242" i="1" s="1"/>
  <c r="F242" i="1" l="1"/>
  <c r="G242" i="1" l="1"/>
  <c r="K242" i="1"/>
  <c r="H242" i="1"/>
  <c r="I242" i="1" s="1"/>
  <c r="C243" i="1" s="1"/>
  <c r="N243" i="1" l="1"/>
  <c r="M243" i="1" s="1"/>
  <c r="D243" i="1" s="1"/>
  <c r="E243" i="1" s="1"/>
  <c r="F243" i="1" l="1"/>
  <c r="G243" i="1" l="1"/>
  <c r="K243" i="1"/>
  <c r="H243" i="1"/>
  <c r="I243" i="1" s="1"/>
  <c r="C244" i="1" s="1"/>
  <c r="N244" i="1" l="1"/>
  <c r="M244" i="1" s="1"/>
  <c r="D244" i="1" s="1"/>
  <c r="E244" i="1" s="1"/>
  <c r="F244" i="1" l="1"/>
  <c r="G244" i="1" l="1"/>
  <c r="K244" i="1"/>
  <c r="H244" i="1"/>
  <c r="I244" i="1" s="1"/>
  <c r="C245" i="1" s="1"/>
  <c r="N245" i="1" l="1"/>
  <c r="M245" i="1" s="1"/>
  <c r="D245" i="1" s="1"/>
  <c r="E245" i="1" s="1"/>
  <c r="F245" i="1" l="1"/>
  <c r="G245" i="1" l="1"/>
  <c r="K245" i="1"/>
  <c r="H245" i="1"/>
  <c r="I245" i="1" s="1"/>
  <c r="C246" i="1" s="1"/>
  <c r="N246" i="1" l="1"/>
  <c r="M246" i="1" s="1"/>
  <c r="D246" i="1" s="1"/>
  <c r="E246" i="1" s="1"/>
  <c r="F246" i="1" l="1"/>
  <c r="G246" i="1" l="1"/>
  <c r="K246" i="1"/>
  <c r="H246" i="1"/>
  <c r="I246" i="1" s="1"/>
  <c r="C247" i="1" s="1"/>
  <c r="N247" i="1" l="1"/>
  <c r="M247" i="1" s="1"/>
  <c r="D247" i="1" s="1"/>
  <c r="E247" i="1" s="1"/>
  <c r="F247" i="1" l="1"/>
  <c r="G247" i="1" l="1"/>
  <c r="K247" i="1"/>
  <c r="H247" i="1"/>
  <c r="I247" i="1" s="1"/>
  <c r="C248" i="1" s="1"/>
  <c r="N248" i="1" l="1"/>
  <c r="M248" i="1" s="1"/>
  <c r="D248" i="1" s="1"/>
  <c r="E248" i="1" s="1"/>
  <c r="F248" i="1" l="1"/>
  <c r="G248" i="1" l="1"/>
  <c r="K248" i="1"/>
  <c r="H248" i="1"/>
  <c r="I248" i="1" s="1"/>
  <c r="C249" i="1" s="1"/>
  <c r="N249" i="1" l="1"/>
  <c r="M249" i="1" s="1"/>
  <c r="D249" i="1" s="1"/>
  <c r="E249" i="1" s="1"/>
  <c r="F249" i="1" l="1"/>
  <c r="G249" i="1" l="1"/>
  <c r="K249" i="1"/>
  <c r="H249" i="1"/>
  <c r="I249" i="1" s="1"/>
  <c r="C250" i="1" s="1"/>
  <c r="N250" i="1" l="1"/>
  <c r="M250" i="1"/>
  <c r="D250" i="1" s="1"/>
  <c r="E250" i="1" s="1"/>
  <c r="F250" i="1" l="1"/>
  <c r="G250" i="1" l="1"/>
  <c r="K250" i="1"/>
  <c r="H250" i="1"/>
  <c r="I250" i="1" s="1"/>
  <c r="C251" i="1" s="1"/>
  <c r="N251" i="1" l="1"/>
  <c r="M251" i="1" s="1"/>
  <c r="D251" i="1" s="1"/>
  <c r="E251" i="1" s="1"/>
  <c r="F251" i="1" l="1"/>
  <c r="G251" i="1" l="1"/>
  <c r="K251" i="1"/>
  <c r="H251" i="1"/>
  <c r="I251" i="1" l="1"/>
  <c r="C252" i="1" s="1"/>
  <c r="N252" i="1" l="1"/>
  <c r="M252" i="1" s="1"/>
  <c r="D252" i="1" s="1"/>
  <c r="E252" i="1" s="1"/>
  <c r="F252" i="1" l="1"/>
  <c r="G252" i="1" l="1"/>
  <c r="K252" i="1"/>
  <c r="H252" i="1"/>
  <c r="I252" i="1" s="1"/>
  <c r="C253" i="1" s="1"/>
  <c r="N253" i="1" l="1"/>
  <c r="M253" i="1"/>
  <c r="D253" i="1" s="1"/>
  <c r="E253" i="1" s="1"/>
  <c r="F253" i="1" l="1"/>
  <c r="G253" i="1" l="1"/>
  <c r="K253" i="1"/>
  <c r="H253" i="1"/>
  <c r="I253" i="1" s="1"/>
  <c r="C254" i="1" s="1"/>
  <c r="N254" i="1" l="1"/>
  <c r="M254" i="1" s="1"/>
  <c r="D254" i="1" s="1"/>
  <c r="E254" i="1" s="1"/>
  <c r="F254" i="1" l="1"/>
  <c r="G254" i="1" l="1"/>
  <c r="K254" i="1"/>
  <c r="H254" i="1"/>
  <c r="I254" i="1" s="1"/>
  <c r="C255" i="1" s="1"/>
  <c r="N255" i="1" l="1"/>
  <c r="M255" i="1" s="1"/>
  <c r="D255" i="1" s="1"/>
  <c r="E255" i="1" s="1"/>
  <c r="F255" i="1" l="1"/>
  <c r="G255" i="1" l="1"/>
  <c r="K255" i="1"/>
  <c r="H255" i="1"/>
  <c r="I255" i="1" s="1"/>
  <c r="C256" i="1" s="1"/>
  <c r="N256" i="1" l="1"/>
  <c r="M256" i="1" s="1"/>
  <c r="D256" i="1" s="1"/>
  <c r="E256" i="1" s="1"/>
  <c r="F256" i="1" l="1"/>
  <c r="G256" i="1" l="1"/>
  <c r="K256" i="1"/>
  <c r="H256" i="1"/>
  <c r="I256" i="1" s="1"/>
  <c r="C257" i="1" s="1"/>
  <c r="N257" i="1" l="1"/>
  <c r="M257" i="1"/>
  <c r="D257" i="1" s="1"/>
  <c r="E257" i="1" s="1"/>
  <c r="F257" i="1" l="1"/>
  <c r="G257" i="1" l="1"/>
  <c r="K257" i="1"/>
  <c r="H257" i="1"/>
  <c r="I257" i="1" s="1"/>
  <c r="C258" i="1" s="1"/>
  <c r="N258" i="1" l="1"/>
  <c r="M258" i="1"/>
  <c r="D258" i="1" s="1"/>
  <c r="E258" i="1" s="1"/>
  <c r="F258" i="1" l="1"/>
  <c r="G258" i="1" l="1"/>
  <c r="K258" i="1"/>
  <c r="H258" i="1"/>
  <c r="I258" i="1" s="1"/>
  <c r="C259" i="1" s="1"/>
  <c r="N259" i="1" l="1"/>
  <c r="M259" i="1" s="1"/>
  <c r="D259" i="1" s="1"/>
  <c r="E259" i="1" s="1"/>
  <c r="F259" i="1" l="1"/>
  <c r="G259" i="1" l="1"/>
  <c r="K259" i="1"/>
  <c r="H259" i="1"/>
  <c r="I259" i="1" s="1"/>
  <c r="C260" i="1" s="1"/>
  <c r="N260" i="1" l="1"/>
  <c r="M260" i="1" s="1"/>
  <c r="D260" i="1" s="1"/>
  <c r="E260" i="1" s="1"/>
  <c r="F260" i="1" l="1"/>
  <c r="G260" i="1" l="1"/>
  <c r="K260" i="1"/>
  <c r="H260" i="1"/>
  <c r="I260" i="1" s="1"/>
  <c r="C261" i="1" s="1"/>
  <c r="N261" i="1" l="1"/>
  <c r="M261" i="1" s="1"/>
  <c r="D261" i="1" s="1"/>
  <c r="E261" i="1" s="1"/>
  <c r="F261" i="1" s="1"/>
  <c r="G261" i="1" s="1"/>
  <c r="K261" i="1" l="1"/>
  <c r="H261" i="1"/>
  <c r="I261" i="1"/>
  <c r="C262" i="1" s="1"/>
  <c r="N262" i="1" l="1"/>
  <c r="M262" i="1"/>
  <c r="D262" i="1" s="1"/>
  <c r="E262" i="1" s="1"/>
  <c r="F262" i="1" l="1"/>
  <c r="G262" i="1" l="1"/>
  <c r="K262" i="1"/>
  <c r="H262" i="1"/>
  <c r="I262" i="1" s="1"/>
  <c r="C263" i="1" s="1"/>
  <c r="N263" i="1" l="1"/>
  <c r="M263" i="1" s="1"/>
  <c r="D263" i="1" s="1"/>
  <c r="E263" i="1" s="1"/>
  <c r="F263" i="1" s="1"/>
  <c r="G263" i="1" s="1"/>
  <c r="K263" i="1" l="1"/>
  <c r="H263" i="1"/>
  <c r="I263" i="1" s="1"/>
</calcChain>
</file>

<file path=xl/sharedStrings.xml><?xml version="1.0" encoding="utf-8"?>
<sst xmlns="http://schemas.openxmlformats.org/spreadsheetml/2006/main" count="20" uniqueCount="19">
  <si>
    <t>Start</t>
  </si>
  <si>
    <t>Compound</t>
  </si>
  <si>
    <t>Target</t>
  </si>
  <si>
    <t>Month</t>
  </si>
  <si>
    <t>Week</t>
  </si>
  <si>
    <t>Date</t>
  </si>
  <si>
    <t>Invested</t>
  </si>
  <si>
    <t>Rate</t>
  </si>
  <si>
    <t>Income</t>
  </si>
  <si>
    <t>Draw Week</t>
  </si>
  <si>
    <t>Draw Month</t>
  </si>
  <si>
    <t>Balance</t>
  </si>
  <si>
    <t>Re-Invest</t>
  </si>
  <si>
    <t>Add $</t>
  </si>
  <si>
    <t>Add</t>
  </si>
  <si>
    <t>Every</t>
  </si>
  <si>
    <t>Weeks</t>
  </si>
  <si>
    <t>Adjusted Compound</t>
  </si>
  <si>
    <t>Draw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</si>
</sst>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9" fontId="3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0" fillId="2" borderId="0" xfId="0" applyNumberFormat="1" applyFill="1"/>
    <xf numFmtId="164" fontId="0" fillId="0" borderId="0" xfId="0" applyNumberFormat="1"/>
    <xf numFmtId="9" fontId="0" fillId="0" borderId="0" xfId="0" applyNumberFormat="1"/>
    <xf numFmtId="15" fontId="0" fillId="0" borderId="0" xfId="0" applyNumberFormat="1"/>
    <xf numFmtId="0" fontId="0" fillId="2" borderId="0" xfId="0" applyFill="1"/>
    <xf numFmtId="164" fontId="0" fillId="2" borderId="0" xfId="0" applyNumberFormat="1" applyFill="1"/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6E21C-2CCC-4C0F-87C3-839E8257AA73}">
  <dimension ref="A1:W263"/>
  <sheetViews>
    <sheetView tabSelected="1" zoomScaleNormal="100" workbookViewId="0">
      <pane ySplit="2" topLeftCell="A3" activePane="bottomLeft" state="frozen"/>
      <selection pane="bottomLeft" activeCell="B6" sqref="B6"/>
    </sheetView>
  </sheetViews>
  <sheetFormatPr defaultRowHeight="14.5" x14ac:dyDescent="0.35"/>
  <cols>
    <col min="1" max="1" width="5.6328125" bestFit="1" customWidth="1"/>
    <col min="2" max="2" width="11.7265625" bestFit="1" customWidth="1"/>
    <col min="3" max="3" width="14.453125" bestFit="1" customWidth="1"/>
    <col min="4" max="4" width="4.6328125" bestFit="1" customWidth="1"/>
    <col min="5" max="9" width="13.453125" bestFit="1" customWidth="1"/>
    <col min="10" max="10" width="10.6328125" bestFit="1" customWidth="1"/>
    <col min="11" max="11" width="19.7265625" bestFit="1" customWidth="1"/>
    <col min="12" max="12" width="10" hidden="1" customWidth="1"/>
    <col min="13" max="14" width="4.81640625" hidden="1" customWidth="1"/>
    <col min="15" max="18" width="1.81640625" hidden="1" customWidth="1"/>
    <col min="19" max="19" width="4.54296875" bestFit="1" customWidth="1"/>
    <col min="20" max="20" width="9" bestFit="1" customWidth="1"/>
    <col min="21" max="21" width="5.81640625" bestFit="1" customWidth="1"/>
    <col min="22" max="22" width="1.90625" bestFit="1" customWidth="1"/>
    <col min="23" max="23" width="7" bestFit="1" customWidth="1"/>
  </cols>
  <sheetData>
    <row r="1" spans="1:23" s="1" customFormat="1" ht="15.5" x14ac:dyDescent="0.35">
      <c r="A1" s="1" t="s">
        <v>0</v>
      </c>
      <c r="B1" s="2">
        <v>30000</v>
      </c>
      <c r="C1" s="3" t="s">
        <v>1</v>
      </c>
      <c r="D1" s="4">
        <v>0.5</v>
      </c>
      <c r="E1" s="1" t="s">
        <v>2</v>
      </c>
      <c r="F1" s="2">
        <v>10000</v>
      </c>
      <c r="G1" s="5" t="s">
        <v>3</v>
      </c>
      <c r="H1" s="6">
        <f>F1*12/52</f>
        <v>2307.6923076923076</v>
      </c>
      <c r="I1" s="3" t="s">
        <v>4</v>
      </c>
      <c r="J1" s="5">
        <f>H1/(100%-D1)</f>
        <v>4615.3846153846152</v>
      </c>
      <c r="K1" s="7" t="s">
        <v>17</v>
      </c>
      <c r="S1" s="3" t="s">
        <v>14</v>
      </c>
      <c r="T1" s="15">
        <v>100</v>
      </c>
      <c r="U1" s="1" t="s">
        <v>15</v>
      </c>
      <c r="V1" s="16">
        <v>4</v>
      </c>
      <c r="W1" s="1" t="s">
        <v>16</v>
      </c>
    </row>
    <row r="2" spans="1:23" s="8" customFormat="1" x14ac:dyDescent="0.35">
      <c r="A2" s="8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18</v>
      </c>
    </row>
    <row r="3" spans="1:23" x14ac:dyDescent="0.35">
      <c r="A3">
        <v>0</v>
      </c>
      <c r="B3" s="9">
        <v>45161</v>
      </c>
      <c r="C3" s="10">
        <f>B1</f>
        <v>30000</v>
      </c>
      <c r="D3" s="11">
        <f>IF(C3&gt;29999.99,7%,M3)</f>
        <v>7.0000000000000007E-2</v>
      </c>
      <c r="E3" s="10">
        <f>C3*D3</f>
        <v>2100</v>
      </c>
      <c r="F3" s="10">
        <f t="shared" ref="F3:F66" si="0">IF(E3&gt;J$1,E3*(100%-D$1),0)</f>
        <v>0</v>
      </c>
      <c r="G3" s="10">
        <f t="shared" ref="G3:G34" si="1">F3*52/12</f>
        <v>0</v>
      </c>
      <c r="H3" s="10">
        <f>E3-F3</f>
        <v>2100</v>
      </c>
      <c r="I3" s="10">
        <f>IF(H3+J3&gt;9.99,H3+J3,0)</f>
        <v>2100</v>
      </c>
      <c r="J3" s="10"/>
      <c r="K3" s="10">
        <f>F3</f>
        <v>0</v>
      </c>
      <c r="M3">
        <f>IF(C3&gt;9999.99,6%,N3)</f>
        <v>0.06</v>
      </c>
      <c r="N3">
        <f>IF(C3&lt;2500,4%,5%)</f>
        <v>0.05</v>
      </c>
    </row>
    <row r="4" spans="1:23" x14ac:dyDescent="0.35">
      <c r="A4">
        <f>A3+1</f>
        <v>1</v>
      </c>
      <c r="B4" s="12">
        <f>B3+7</f>
        <v>45168</v>
      </c>
      <c r="C4" s="10">
        <f>C3+I3</f>
        <v>32100</v>
      </c>
      <c r="D4" s="11">
        <f>IF(C4&gt;29999.99,7%,M4)</f>
        <v>7.0000000000000007E-2</v>
      </c>
      <c r="E4" s="10">
        <f>C4*D4</f>
        <v>2247</v>
      </c>
      <c r="F4" s="10">
        <f t="shared" si="0"/>
        <v>0</v>
      </c>
      <c r="G4" s="10">
        <f t="shared" si="1"/>
        <v>0</v>
      </c>
      <c r="H4" s="10">
        <f>E4-F4+H3-I3+J3</f>
        <v>2247</v>
      </c>
      <c r="I4" s="10">
        <f>IF(H4+J4&gt;9.99,H4+J4,0)</f>
        <v>2247</v>
      </c>
      <c r="J4" s="10">
        <f t="shared" ref="J4:J67" si="2">IF(V$1&gt;0,P4,0)</f>
        <v>0</v>
      </c>
      <c r="K4" s="10">
        <f>F4+K3</f>
        <v>0</v>
      </c>
      <c r="M4">
        <f t="shared" ref="M4:M10" si="3">IF(C4&gt;9999.99,6%,N4)</f>
        <v>0.06</v>
      </c>
      <c r="N4">
        <f t="shared" ref="N4:N10" si="4">IF(C4&lt;2500,4%,5%)</f>
        <v>0.05</v>
      </c>
      <c r="O4">
        <v>1</v>
      </c>
      <c r="P4">
        <f t="shared" ref="P4:P67" si="5">IF(V$1=1,T$1,Q4)</f>
        <v>0</v>
      </c>
      <c r="Q4">
        <f t="shared" ref="Q4:Q67" si="6">IF((V$1=2)*(OR(O4=2, O4= 4)),T$1,R4)</f>
        <v>0</v>
      </c>
      <c r="R4">
        <f t="shared" ref="R4:R67" si="7">IF((V$1=4)*(O4=4),T$1,0)</f>
        <v>0</v>
      </c>
    </row>
    <row r="5" spans="1:23" x14ac:dyDescent="0.35">
      <c r="A5">
        <f>A4+1</f>
        <v>2</v>
      </c>
      <c r="B5" s="12">
        <f>B4+7</f>
        <v>45175</v>
      </c>
      <c r="C5" s="10">
        <f t="shared" ref="C5:C68" si="8">C4+I4</f>
        <v>34347</v>
      </c>
      <c r="D5" s="11">
        <f t="shared" ref="D5:D68" si="9">IF(C5&gt;29999.99,7%,M5)</f>
        <v>7.0000000000000007E-2</v>
      </c>
      <c r="E5" s="10">
        <f>C5*D5</f>
        <v>2404.2900000000004</v>
      </c>
      <c r="F5" s="10">
        <f t="shared" si="0"/>
        <v>0</v>
      </c>
      <c r="G5" s="10">
        <f t="shared" si="1"/>
        <v>0</v>
      </c>
      <c r="H5" s="10">
        <f>E5-F5+H4-I4+J4</f>
        <v>2404.2900000000009</v>
      </c>
      <c r="I5" s="10">
        <f t="shared" ref="I5:I68" si="10">IF(H5+J5&gt;9.99,H5+J5,0)</f>
        <v>2404.2900000000009</v>
      </c>
      <c r="J5" s="10">
        <f t="shared" si="2"/>
        <v>0</v>
      </c>
      <c r="K5" s="10">
        <f t="shared" ref="K5:K68" si="11">F5+K4</f>
        <v>0</v>
      </c>
      <c r="M5">
        <f t="shared" si="3"/>
        <v>0.06</v>
      </c>
      <c r="N5">
        <f t="shared" si="4"/>
        <v>0.05</v>
      </c>
      <c r="O5">
        <v>2</v>
      </c>
      <c r="P5">
        <f t="shared" si="5"/>
        <v>0</v>
      </c>
      <c r="Q5">
        <f t="shared" si="6"/>
        <v>0</v>
      </c>
      <c r="R5">
        <f t="shared" si="7"/>
        <v>0</v>
      </c>
    </row>
    <row r="6" spans="1:23" x14ac:dyDescent="0.35">
      <c r="A6">
        <f t="shared" ref="A6:A69" si="12">A5+1</f>
        <v>3</v>
      </c>
      <c r="B6" s="12">
        <f t="shared" ref="B6:B69" si="13">B5+7</f>
        <v>45182</v>
      </c>
      <c r="C6" s="10">
        <f t="shared" si="8"/>
        <v>36751.29</v>
      </c>
      <c r="D6" s="11">
        <f t="shared" si="9"/>
        <v>7.0000000000000007E-2</v>
      </c>
      <c r="E6" s="10">
        <f t="shared" ref="E6:E69" si="14">C6*D6</f>
        <v>2572.5903000000003</v>
      </c>
      <c r="F6" s="10">
        <f t="shared" si="0"/>
        <v>0</v>
      </c>
      <c r="G6" s="10">
        <f t="shared" si="1"/>
        <v>0</v>
      </c>
      <c r="H6" s="10">
        <f t="shared" ref="H6:H69" si="15">E6-F6+H5-I5+J5</f>
        <v>2572.5902999999998</v>
      </c>
      <c r="I6" s="10">
        <f t="shared" si="10"/>
        <v>2572.5902999999998</v>
      </c>
      <c r="J6" s="10">
        <f t="shared" si="2"/>
        <v>0</v>
      </c>
      <c r="K6" s="10">
        <f t="shared" si="11"/>
        <v>0</v>
      </c>
      <c r="M6">
        <f t="shared" si="3"/>
        <v>0.06</v>
      </c>
      <c r="N6">
        <f t="shared" si="4"/>
        <v>0.05</v>
      </c>
      <c r="O6">
        <v>3</v>
      </c>
      <c r="P6">
        <f t="shared" si="5"/>
        <v>0</v>
      </c>
      <c r="Q6">
        <f t="shared" si="6"/>
        <v>0</v>
      </c>
      <c r="R6">
        <f t="shared" si="7"/>
        <v>0</v>
      </c>
    </row>
    <row r="7" spans="1:23" x14ac:dyDescent="0.35">
      <c r="A7">
        <f t="shared" si="12"/>
        <v>4</v>
      </c>
      <c r="B7" s="12">
        <f t="shared" si="13"/>
        <v>45189</v>
      </c>
      <c r="C7" s="10">
        <f t="shared" si="8"/>
        <v>39323.880300000004</v>
      </c>
      <c r="D7" s="11">
        <f t="shared" si="9"/>
        <v>7.0000000000000007E-2</v>
      </c>
      <c r="E7" s="10">
        <f t="shared" si="14"/>
        <v>2752.6716210000004</v>
      </c>
      <c r="F7" s="10">
        <f t="shared" si="0"/>
        <v>0</v>
      </c>
      <c r="G7" s="10">
        <f t="shared" si="1"/>
        <v>0</v>
      </c>
      <c r="H7" s="10">
        <f t="shared" si="15"/>
        <v>2752.6716210000004</v>
      </c>
      <c r="I7" s="10">
        <f t="shared" si="10"/>
        <v>2852.6716210000004</v>
      </c>
      <c r="J7" s="10">
        <f t="shared" si="2"/>
        <v>100</v>
      </c>
      <c r="K7" s="10">
        <f t="shared" si="11"/>
        <v>0</v>
      </c>
      <c r="M7">
        <f t="shared" si="3"/>
        <v>0.06</v>
      </c>
      <c r="N7">
        <f t="shared" si="4"/>
        <v>0.05</v>
      </c>
      <c r="O7">
        <v>4</v>
      </c>
      <c r="P7">
        <f t="shared" si="5"/>
        <v>100</v>
      </c>
      <c r="Q7">
        <f t="shared" si="6"/>
        <v>100</v>
      </c>
      <c r="R7">
        <f t="shared" si="7"/>
        <v>100</v>
      </c>
    </row>
    <row r="8" spans="1:23" x14ac:dyDescent="0.35">
      <c r="A8">
        <f t="shared" si="12"/>
        <v>5</v>
      </c>
      <c r="B8" s="12">
        <f t="shared" si="13"/>
        <v>45196</v>
      </c>
      <c r="C8" s="10">
        <f t="shared" si="8"/>
        <v>42176.551921000006</v>
      </c>
      <c r="D8" s="11">
        <f t="shared" si="9"/>
        <v>7.0000000000000007E-2</v>
      </c>
      <c r="E8" s="10">
        <f t="shared" si="14"/>
        <v>2952.3586344700007</v>
      </c>
      <c r="F8" s="10">
        <f t="shared" si="0"/>
        <v>0</v>
      </c>
      <c r="G8" s="10">
        <f t="shared" si="1"/>
        <v>0</v>
      </c>
      <c r="H8" s="10">
        <f t="shared" si="15"/>
        <v>2952.3586344700007</v>
      </c>
      <c r="I8" s="10">
        <f t="shared" si="10"/>
        <v>2952.3586344700007</v>
      </c>
      <c r="J8" s="10">
        <f t="shared" si="2"/>
        <v>0</v>
      </c>
      <c r="K8" s="10">
        <f t="shared" si="11"/>
        <v>0</v>
      </c>
      <c r="M8">
        <f t="shared" si="3"/>
        <v>0.06</v>
      </c>
      <c r="N8">
        <f t="shared" si="4"/>
        <v>0.05</v>
      </c>
      <c r="O8">
        <v>1</v>
      </c>
      <c r="P8">
        <f t="shared" si="5"/>
        <v>0</v>
      </c>
      <c r="Q8">
        <f t="shared" si="6"/>
        <v>0</v>
      </c>
      <c r="R8">
        <f t="shared" si="7"/>
        <v>0</v>
      </c>
    </row>
    <row r="9" spans="1:23" x14ac:dyDescent="0.35">
      <c r="A9">
        <f t="shared" si="12"/>
        <v>6</v>
      </c>
      <c r="B9" s="12">
        <f t="shared" si="13"/>
        <v>45203</v>
      </c>
      <c r="C9" s="10">
        <f t="shared" si="8"/>
        <v>45128.910555470007</v>
      </c>
      <c r="D9" s="11">
        <f t="shared" si="9"/>
        <v>7.0000000000000007E-2</v>
      </c>
      <c r="E9" s="10">
        <f t="shared" si="14"/>
        <v>3159.0237388829009</v>
      </c>
      <c r="F9" s="10">
        <f t="shared" si="0"/>
        <v>0</v>
      </c>
      <c r="G9" s="10">
        <f t="shared" si="1"/>
        <v>0</v>
      </c>
      <c r="H9" s="10">
        <f t="shared" si="15"/>
        <v>3159.0237388829009</v>
      </c>
      <c r="I9" s="10">
        <f t="shared" si="10"/>
        <v>3159.0237388829009</v>
      </c>
      <c r="J9" s="10">
        <f t="shared" si="2"/>
        <v>0</v>
      </c>
      <c r="K9" s="10">
        <f t="shared" si="11"/>
        <v>0</v>
      </c>
      <c r="M9">
        <f t="shared" si="3"/>
        <v>0.06</v>
      </c>
      <c r="N9">
        <f t="shared" si="4"/>
        <v>0.05</v>
      </c>
      <c r="O9">
        <v>2</v>
      </c>
      <c r="P9">
        <f t="shared" si="5"/>
        <v>0</v>
      </c>
      <c r="Q9">
        <f t="shared" si="6"/>
        <v>0</v>
      </c>
      <c r="R9">
        <f t="shared" si="7"/>
        <v>0</v>
      </c>
    </row>
    <row r="10" spans="1:23" x14ac:dyDescent="0.35">
      <c r="A10">
        <f t="shared" si="12"/>
        <v>7</v>
      </c>
      <c r="B10" s="12">
        <f t="shared" si="13"/>
        <v>45210</v>
      </c>
      <c r="C10" s="10">
        <f t="shared" si="8"/>
        <v>48287.934294352905</v>
      </c>
      <c r="D10" s="11">
        <f t="shared" si="9"/>
        <v>7.0000000000000007E-2</v>
      </c>
      <c r="E10" s="10">
        <f t="shared" si="14"/>
        <v>3380.1554006047036</v>
      </c>
      <c r="F10" s="10">
        <f t="shared" si="0"/>
        <v>0</v>
      </c>
      <c r="G10" s="10">
        <f t="shared" si="1"/>
        <v>0</v>
      </c>
      <c r="H10" s="10">
        <f t="shared" si="15"/>
        <v>3380.1554006047036</v>
      </c>
      <c r="I10" s="10">
        <f t="shared" si="10"/>
        <v>3380.1554006047036</v>
      </c>
      <c r="J10" s="10">
        <f t="shared" si="2"/>
        <v>0</v>
      </c>
      <c r="K10" s="10">
        <f t="shared" si="11"/>
        <v>0</v>
      </c>
      <c r="M10">
        <f t="shared" si="3"/>
        <v>0.06</v>
      </c>
      <c r="N10">
        <f t="shared" si="4"/>
        <v>0.05</v>
      </c>
      <c r="O10">
        <v>3</v>
      </c>
      <c r="P10">
        <f t="shared" si="5"/>
        <v>0</v>
      </c>
      <c r="Q10">
        <f t="shared" si="6"/>
        <v>0</v>
      </c>
      <c r="R10">
        <f t="shared" si="7"/>
        <v>0</v>
      </c>
    </row>
    <row r="11" spans="1:23" x14ac:dyDescent="0.35">
      <c r="A11">
        <f t="shared" si="12"/>
        <v>8</v>
      </c>
      <c r="B11" s="12">
        <f t="shared" si="13"/>
        <v>45217</v>
      </c>
      <c r="C11" s="10">
        <f t="shared" si="8"/>
        <v>51668.089694957605</v>
      </c>
      <c r="D11" s="11">
        <f t="shared" si="9"/>
        <v>7.0000000000000007E-2</v>
      </c>
      <c r="E11" s="10">
        <f t="shared" si="14"/>
        <v>3616.7662786470328</v>
      </c>
      <c r="F11" s="10">
        <f t="shared" si="0"/>
        <v>0</v>
      </c>
      <c r="G11" s="10">
        <f t="shared" si="1"/>
        <v>0</v>
      </c>
      <c r="H11" s="10">
        <f t="shared" si="15"/>
        <v>3616.7662786470328</v>
      </c>
      <c r="I11" s="10">
        <f t="shared" si="10"/>
        <v>3716.7662786470328</v>
      </c>
      <c r="J11" s="10">
        <f t="shared" si="2"/>
        <v>100</v>
      </c>
      <c r="K11" s="10">
        <f t="shared" si="11"/>
        <v>0</v>
      </c>
      <c r="M11">
        <f t="shared" ref="M11:M74" si="16">IF(C11&gt;9999.99,6%,N11)</f>
        <v>0.06</v>
      </c>
      <c r="N11">
        <f t="shared" ref="N11:N74" si="17">IF(C11&lt;2500,4%,5%)</f>
        <v>0.05</v>
      </c>
      <c r="O11">
        <v>4</v>
      </c>
      <c r="P11">
        <f t="shared" si="5"/>
        <v>100</v>
      </c>
      <c r="Q11">
        <f t="shared" si="6"/>
        <v>100</v>
      </c>
      <c r="R11">
        <f t="shared" si="7"/>
        <v>100</v>
      </c>
    </row>
    <row r="12" spans="1:23" x14ac:dyDescent="0.35">
      <c r="A12">
        <f t="shared" si="12"/>
        <v>9</v>
      </c>
      <c r="B12" s="12">
        <f t="shared" si="13"/>
        <v>45224</v>
      </c>
      <c r="C12" s="10">
        <f t="shared" si="8"/>
        <v>55384.855973604637</v>
      </c>
      <c r="D12" s="11">
        <f t="shared" si="9"/>
        <v>7.0000000000000007E-2</v>
      </c>
      <c r="E12" s="10">
        <f t="shared" si="14"/>
        <v>3876.9399181523249</v>
      </c>
      <c r="F12" s="10">
        <f t="shared" si="0"/>
        <v>0</v>
      </c>
      <c r="G12" s="10">
        <f t="shared" si="1"/>
        <v>0</v>
      </c>
      <c r="H12" s="10">
        <f t="shared" si="15"/>
        <v>3876.9399181523249</v>
      </c>
      <c r="I12" s="10">
        <f t="shared" si="10"/>
        <v>3876.9399181523249</v>
      </c>
      <c r="J12" s="10">
        <f t="shared" si="2"/>
        <v>0</v>
      </c>
      <c r="K12" s="10">
        <f t="shared" si="11"/>
        <v>0</v>
      </c>
      <c r="M12">
        <f t="shared" si="16"/>
        <v>0.06</v>
      </c>
      <c r="N12">
        <f t="shared" si="17"/>
        <v>0.05</v>
      </c>
      <c r="O12">
        <v>1</v>
      </c>
      <c r="P12">
        <f t="shared" si="5"/>
        <v>0</v>
      </c>
      <c r="Q12">
        <f t="shared" si="6"/>
        <v>0</v>
      </c>
      <c r="R12">
        <f t="shared" si="7"/>
        <v>0</v>
      </c>
    </row>
    <row r="13" spans="1:23" x14ac:dyDescent="0.35">
      <c r="A13">
        <f t="shared" si="12"/>
        <v>10</v>
      </c>
      <c r="B13" s="12">
        <f t="shared" si="13"/>
        <v>45231</v>
      </c>
      <c r="C13" s="10">
        <f t="shared" si="8"/>
        <v>59261.795891756963</v>
      </c>
      <c r="D13" s="11">
        <f t="shared" si="9"/>
        <v>7.0000000000000007E-2</v>
      </c>
      <c r="E13" s="10">
        <f t="shared" si="14"/>
        <v>4148.3257124229876</v>
      </c>
      <c r="F13" s="10">
        <f t="shared" si="0"/>
        <v>0</v>
      </c>
      <c r="G13" s="10">
        <f t="shared" si="1"/>
        <v>0</v>
      </c>
      <c r="H13" s="10">
        <f t="shared" si="15"/>
        <v>4148.3257124229876</v>
      </c>
      <c r="I13" s="10">
        <f t="shared" si="10"/>
        <v>4148.3257124229876</v>
      </c>
      <c r="J13" s="10">
        <f t="shared" si="2"/>
        <v>0</v>
      </c>
      <c r="K13" s="10">
        <f t="shared" si="11"/>
        <v>0</v>
      </c>
      <c r="M13">
        <f t="shared" si="16"/>
        <v>0.06</v>
      </c>
      <c r="N13">
        <f t="shared" si="17"/>
        <v>0.05</v>
      </c>
      <c r="O13">
        <v>2</v>
      </c>
      <c r="P13">
        <f t="shared" si="5"/>
        <v>0</v>
      </c>
      <c r="Q13">
        <f t="shared" si="6"/>
        <v>0</v>
      </c>
      <c r="R13">
        <f t="shared" si="7"/>
        <v>0</v>
      </c>
    </row>
    <row r="14" spans="1:23" x14ac:dyDescent="0.35">
      <c r="A14">
        <f t="shared" si="12"/>
        <v>11</v>
      </c>
      <c r="B14" s="12">
        <f t="shared" si="13"/>
        <v>45238</v>
      </c>
      <c r="C14" s="10">
        <f t="shared" si="8"/>
        <v>63410.121604179949</v>
      </c>
      <c r="D14" s="11">
        <f t="shared" si="9"/>
        <v>7.0000000000000007E-2</v>
      </c>
      <c r="E14" s="10">
        <f t="shared" si="14"/>
        <v>4438.7085122925964</v>
      </c>
      <c r="F14" s="10">
        <f t="shared" si="0"/>
        <v>0</v>
      </c>
      <c r="G14" s="10">
        <f t="shared" si="1"/>
        <v>0</v>
      </c>
      <c r="H14" s="10">
        <f t="shared" si="15"/>
        <v>4438.7085122925964</v>
      </c>
      <c r="I14" s="10">
        <f t="shared" si="10"/>
        <v>4438.7085122925964</v>
      </c>
      <c r="J14" s="10">
        <f t="shared" si="2"/>
        <v>0</v>
      </c>
      <c r="K14" s="10">
        <f t="shared" si="11"/>
        <v>0</v>
      </c>
      <c r="M14">
        <f t="shared" si="16"/>
        <v>0.06</v>
      </c>
      <c r="N14">
        <f t="shared" si="17"/>
        <v>0.05</v>
      </c>
      <c r="O14">
        <v>3</v>
      </c>
      <c r="P14">
        <f t="shared" si="5"/>
        <v>0</v>
      </c>
      <c r="Q14">
        <f t="shared" si="6"/>
        <v>0</v>
      </c>
      <c r="R14">
        <f t="shared" si="7"/>
        <v>0</v>
      </c>
    </row>
    <row r="15" spans="1:23" x14ac:dyDescent="0.35">
      <c r="A15">
        <f t="shared" si="12"/>
        <v>12</v>
      </c>
      <c r="B15" s="12">
        <f t="shared" si="13"/>
        <v>45245</v>
      </c>
      <c r="C15" s="10">
        <f t="shared" si="8"/>
        <v>67848.830116472542</v>
      </c>
      <c r="D15" s="11">
        <f t="shared" si="9"/>
        <v>7.0000000000000007E-2</v>
      </c>
      <c r="E15" s="10">
        <f t="shared" si="14"/>
        <v>4749.4181081530787</v>
      </c>
      <c r="F15" s="10">
        <f t="shared" si="0"/>
        <v>2374.7090540765394</v>
      </c>
      <c r="G15" s="10">
        <f t="shared" si="1"/>
        <v>10290.405900998338</v>
      </c>
      <c r="H15" s="10">
        <f t="shared" si="15"/>
        <v>2374.7090540765394</v>
      </c>
      <c r="I15" s="10">
        <f t="shared" si="10"/>
        <v>2474.7090540765394</v>
      </c>
      <c r="J15" s="10">
        <f t="shared" si="2"/>
        <v>100</v>
      </c>
      <c r="K15" s="10">
        <f t="shared" si="11"/>
        <v>2374.7090540765394</v>
      </c>
      <c r="M15">
        <f t="shared" si="16"/>
        <v>0.06</v>
      </c>
      <c r="N15">
        <f t="shared" si="17"/>
        <v>0.05</v>
      </c>
      <c r="O15">
        <v>4</v>
      </c>
      <c r="P15">
        <f t="shared" si="5"/>
        <v>100</v>
      </c>
      <c r="Q15">
        <f t="shared" si="6"/>
        <v>100</v>
      </c>
      <c r="R15">
        <f t="shared" si="7"/>
        <v>100</v>
      </c>
    </row>
    <row r="16" spans="1:23" x14ac:dyDescent="0.35">
      <c r="A16">
        <f t="shared" si="12"/>
        <v>13</v>
      </c>
      <c r="B16" s="12">
        <f t="shared" si="13"/>
        <v>45252</v>
      </c>
      <c r="C16" s="10">
        <f t="shared" si="8"/>
        <v>70323.539170549077</v>
      </c>
      <c r="D16" s="11">
        <f t="shared" si="9"/>
        <v>7.0000000000000007E-2</v>
      </c>
      <c r="E16" s="10">
        <f t="shared" si="14"/>
        <v>4922.6477419384355</v>
      </c>
      <c r="F16" s="10">
        <f t="shared" si="0"/>
        <v>2461.3238709692178</v>
      </c>
      <c r="G16" s="10">
        <f t="shared" si="1"/>
        <v>10665.736774199942</v>
      </c>
      <c r="H16" s="10">
        <f t="shared" si="15"/>
        <v>2461.3238709692178</v>
      </c>
      <c r="I16" s="10">
        <f t="shared" si="10"/>
        <v>2461.3238709692178</v>
      </c>
      <c r="J16" s="10">
        <f t="shared" si="2"/>
        <v>0</v>
      </c>
      <c r="K16" s="10">
        <f t="shared" si="11"/>
        <v>4836.0329250457571</v>
      </c>
      <c r="M16">
        <f t="shared" si="16"/>
        <v>0.06</v>
      </c>
      <c r="N16">
        <f t="shared" si="17"/>
        <v>0.05</v>
      </c>
      <c r="O16">
        <v>1</v>
      </c>
      <c r="P16">
        <f t="shared" si="5"/>
        <v>0</v>
      </c>
      <c r="Q16">
        <f t="shared" si="6"/>
        <v>0</v>
      </c>
      <c r="R16">
        <f t="shared" si="7"/>
        <v>0</v>
      </c>
    </row>
    <row r="17" spans="1:18" x14ac:dyDescent="0.35">
      <c r="A17">
        <f t="shared" si="12"/>
        <v>14</v>
      </c>
      <c r="B17" s="12">
        <f t="shared" si="13"/>
        <v>45259</v>
      </c>
      <c r="C17" s="10">
        <f t="shared" si="8"/>
        <v>72784.8630415183</v>
      </c>
      <c r="D17" s="11">
        <f t="shared" si="9"/>
        <v>7.0000000000000007E-2</v>
      </c>
      <c r="E17" s="10">
        <f t="shared" si="14"/>
        <v>5094.9404129062814</v>
      </c>
      <c r="F17" s="10">
        <f t="shared" si="0"/>
        <v>2547.4702064531407</v>
      </c>
      <c r="G17" s="10">
        <f t="shared" si="1"/>
        <v>11039.037561296944</v>
      </c>
      <c r="H17" s="10">
        <f t="shared" si="15"/>
        <v>2547.4702064531411</v>
      </c>
      <c r="I17" s="10">
        <f t="shared" si="10"/>
        <v>2547.4702064531411</v>
      </c>
      <c r="J17" s="10">
        <f t="shared" si="2"/>
        <v>0</v>
      </c>
      <c r="K17" s="10">
        <f t="shared" si="11"/>
        <v>7383.5031314988973</v>
      </c>
      <c r="M17">
        <f t="shared" si="16"/>
        <v>0.06</v>
      </c>
      <c r="N17">
        <f t="shared" si="17"/>
        <v>0.05</v>
      </c>
      <c r="O17">
        <v>2</v>
      </c>
      <c r="P17">
        <f t="shared" si="5"/>
        <v>0</v>
      </c>
      <c r="Q17">
        <f t="shared" si="6"/>
        <v>0</v>
      </c>
      <c r="R17">
        <f t="shared" si="7"/>
        <v>0</v>
      </c>
    </row>
    <row r="18" spans="1:18" x14ac:dyDescent="0.35">
      <c r="A18">
        <f t="shared" si="12"/>
        <v>15</v>
      </c>
      <c r="B18" s="12">
        <f t="shared" si="13"/>
        <v>45266</v>
      </c>
      <c r="C18" s="10">
        <f t="shared" si="8"/>
        <v>75332.333247971445</v>
      </c>
      <c r="D18" s="11">
        <f t="shared" si="9"/>
        <v>7.0000000000000007E-2</v>
      </c>
      <c r="E18" s="10">
        <f t="shared" si="14"/>
        <v>5273.2633273580013</v>
      </c>
      <c r="F18" s="10">
        <f t="shared" si="0"/>
        <v>2636.6316636790007</v>
      </c>
      <c r="G18" s="10">
        <f t="shared" si="1"/>
        <v>11425.403875942337</v>
      </c>
      <c r="H18" s="10">
        <f t="shared" si="15"/>
        <v>2636.6316636790007</v>
      </c>
      <c r="I18" s="10">
        <f t="shared" si="10"/>
        <v>2636.6316636790007</v>
      </c>
      <c r="J18" s="10">
        <f t="shared" si="2"/>
        <v>0</v>
      </c>
      <c r="K18" s="10">
        <f t="shared" si="11"/>
        <v>10020.134795177899</v>
      </c>
      <c r="M18">
        <f t="shared" si="16"/>
        <v>0.06</v>
      </c>
      <c r="N18">
        <f t="shared" si="17"/>
        <v>0.05</v>
      </c>
      <c r="O18">
        <v>3</v>
      </c>
      <c r="P18">
        <f t="shared" si="5"/>
        <v>0</v>
      </c>
      <c r="Q18">
        <f t="shared" si="6"/>
        <v>0</v>
      </c>
      <c r="R18">
        <f t="shared" si="7"/>
        <v>0</v>
      </c>
    </row>
    <row r="19" spans="1:18" x14ac:dyDescent="0.35">
      <c r="A19">
        <f t="shared" si="12"/>
        <v>16</v>
      </c>
      <c r="B19" s="12">
        <f t="shared" si="13"/>
        <v>45273</v>
      </c>
      <c r="C19" s="10">
        <f t="shared" si="8"/>
        <v>77968.964911650444</v>
      </c>
      <c r="D19" s="11">
        <f t="shared" si="9"/>
        <v>7.0000000000000007E-2</v>
      </c>
      <c r="E19" s="10">
        <f t="shared" si="14"/>
        <v>5457.8275438155315</v>
      </c>
      <c r="F19" s="10">
        <f t="shared" si="0"/>
        <v>2728.9137719077657</v>
      </c>
      <c r="G19" s="10">
        <f t="shared" si="1"/>
        <v>11825.293011600319</v>
      </c>
      <c r="H19" s="10">
        <f t="shared" si="15"/>
        <v>2728.9137719077653</v>
      </c>
      <c r="I19" s="10">
        <f t="shared" si="10"/>
        <v>2828.9137719077653</v>
      </c>
      <c r="J19" s="10">
        <f t="shared" si="2"/>
        <v>100</v>
      </c>
      <c r="K19" s="10">
        <f t="shared" si="11"/>
        <v>12749.048567085665</v>
      </c>
      <c r="M19">
        <f t="shared" si="16"/>
        <v>0.06</v>
      </c>
      <c r="N19">
        <f t="shared" si="17"/>
        <v>0.05</v>
      </c>
      <c r="O19">
        <v>4</v>
      </c>
      <c r="P19">
        <f t="shared" si="5"/>
        <v>100</v>
      </c>
      <c r="Q19">
        <f t="shared" si="6"/>
        <v>100</v>
      </c>
      <c r="R19">
        <f t="shared" si="7"/>
        <v>100</v>
      </c>
    </row>
    <row r="20" spans="1:18" x14ac:dyDescent="0.35">
      <c r="A20">
        <f t="shared" si="12"/>
        <v>17</v>
      </c>
      <c r="B20" s="12">
        <f t="shared" si="13"/>
        <v>45280</v>
      </c>
      <c r="C20" s="10">
        <f t="shared" si="8"/>
        <v>80797.878683558214</v>
      </c>
      <c r="D20" s="11">
        <f t="shared" si="9"/>
        <v>7.0000000000000007E-2</v>
      </c>
      <c r="E20" s="10">
        <f t="shared" si="14"/>
        <v>5655.8515078490755</v>
      </c>
      <c r="F20" s="10">
        <f t="shared" si="0"/>
        <v>2827.9257539245377</v>
      </c>
      <c r="G20" s="10">
        <f t="shared" si="1"/>
        <v>12254.344933672997</v>
      </c>
      <c r="H20" s="10">
        <f t="shared" si="15"/>
        <v>2827.9257539245382</v>
      </c>
      <c r="I20" s="10">
        <f t="shared" si="10"/>
        <v>2827.9257539245382</v>
      </c>
      <c r="J20" s="10">
        <f t="shared" si="2"/>
        <v>0</v>
      </c>
      <c r="K20" s="10">
        <f t="shared" si="11"/>
        <v>15576.974321010202</v>
      </c>
      <c r="M20">
        <f t="shared" si="16"/>
        <v>0.06</v>
      </c>
      <c r="N20">
        <f t="shared" si="17"/>
        <v>0.05</v>
      </c>
      <c r="O20">
        <v>1</v>
      </c>
      <c r="P20">
        <f t="shared" si="5"/>
        <v>0</v>
      </c>
      <c r="Q20">
        <f t="shared" si="6"/>
        <v>0</v>
      </c>
      <c r="R20">
        <f t="shared" si="7"/>
        <v>0</v>
      </c>
    </row>
    <row r="21" spans="1:18" x14ac:dyDescent="0.35">
      <c r="A21">
        <f t="shared" si="12"/>
        <v>18</v>
      </c>
      <c r="B21" s="12">
        <f t="shared" si="13"/>
        <v>45287</v>
      </c>
      <c r="C21" s="10">
        <f t="shared" si="8"/>
        <v>83625.804437482759</v>
      </c>
      <c r="D21" s="11">
        <f t="shared" si="9"/>
        <v>7.0000000000000007E-2</v>
      </c>
      <c r="E21" s="10">
        <f t="shared" si="14"/>
        <v>5853.8063106237933</v>
      </c>
      <c r="F21" s="10">
        <f t="shared" si="0"/>
        <v>2926.9031553118966</v>
      </c>
      <c r="G21" s="10">
        <f t="shared" si="1"/>
        <v>12683.247006351552</v>
      </c>
      <c r="H21" s="10">
        <f t="shared" si="15"/>
        <v>2926.9031553118966</v>
      </c>
      <c r="I21" s="10">
        <f t="shared" si="10"/>
        <v>2926.9031553118966</v>
      </c>
      <c r="J21" s="10">
        <f t="shared" si="2"/>
        <v>0</v>
      </c>
      <c r="K21" s="10">
        <f t="shared" si="11"/>
        <v>18503.877476322101</v>
      </c>
      <c r="M21">
        <f t="shared" si="16"/>
        <v>0.06</v>
      </c>
      <c r="N21">
        <f t="shared" si="17"/>
        <v>0.05</v>
      </c>
      <c r="O21">
        <v>2</v>
      </c>
      <c r="P21">
        <f t="shared" si="5"/>
        <v>0</v>
      </c>
      <c r="Q21">
        <f t="shared" si="6"/>
        <v>0</v>
      </c>
      <c r="R21">
        <f t="shared" si="7"/>
        <v>0</v>
      </c>
    </row>
    <row r="22" spans="1:18" x14ac:dyDescent="0.35">
      <c r="A22">
        <f t="shared" si="12"/>
        <v>19</v>
      </c>
      <c r="B22" s="12">
        <f t="shared" si="13"/>
        <v>45294</v>
      </c>
      <c r="C22" s="10">
        <f t="shared" si="8"/>
        <v>86552.707592794657</v>
      </c>
      <c r="D22" s="11">
        <f t="shared" si="9"/>
        <v>7.0000000000000007E-2</v>
      </c>
      <c r="E22" s="10">
        <f t="shared" si="14"/>
        <v>6058.6895314956264</v>
      </c>
      <c r="F22" s="10">
        <f t="shared" si="0"/>
        <v>3029.3447657478132</v>
      </c>
      <c r="G22" s="10">
        <f t="shared" si="1"/>
        <v>13127.160651573859</v>
      </c>
      <c r="H22" s="10">
        <f t="shared" si="15"/>
        <v>3029.3447657478137</v>
      </c>
      <c r="I22" s="10">
        <f t="shared" si="10"/>
        <v>3029.3447657478137</v>
      </c>
      <c r="J22" s="10">
        <f t="shared" si="2"/>
        <v>0</v>
      </c>
      <c r="K22" s="10">
        <f t="shared" si="11"/>
        <v>21533.222242069915</v>
      </c>
      <c r="M22">
        <f t="shared" si="16"/>
        <v>0.06</v>
      </c>
      <c r="N22">
        <f t="shared" si="17"/>
        <v>0.05</v>
      </c>
      <c r="O22">
        <v>3</v>
      </c>
      <c r="P22">
        <f t="shared" si="5"/>
        <v>0</v>
      </c>
      <c r="Q22">
        <f t="shared" si="6"/>
        <v>0</v>
      </c>
      <c r="R22">
        <f t="shared" si="7"/>
        <v>0</v>
      </c>
    </row>
    <row r="23" spans="1:18" x14ac:dyDescent="0.35">
      <c r="A23">
        <f t="shared" si="12"/>
        <v>20</v>
      </c>
      <c r="B23" s="12">
        <f t="shared" si="13"/>
        <v>45301</v>
      </c>
      <c r="C23" s="10">
        <f t="shared" si="8"/>
        <v>89582.052358542467</v>
      </c>
      <c r="D23" s="11">
        <f t="shared" si="9"/>
        <v>7.0000000000000007E-2</v>
      </c>
      <c r="E23" s="10">
        <f t="shared" si="14"/>
        <v>6270.7436650979735</v>
      </c>
      <c r="F23" s="10">
        <f t="shared" si="0"/>
        <v>3135.3718325489867</v>
      </c>
      <c r="G23" s="10">
        <f t="shared" si="1"/>
        <v>13586.611274378942</v>
      </c>
      <c r="H23" s="10">
        <f t="shared" si="15"/>
        <v>3135.3718325489863</v>
      </c>
      <c r="I23" s="10">
        <f t="shared" si="10"/>
        <v>3235.3718325489863</v>
      </c>
      <c r="J23" s="10">
        <f t="shared" si="2"/>
        <v>100</v>
      </c>
      <c r="K23" s="10">
        <f t="shared" si="11"/>
        <v>24668.594074618901</v>
      </c>
      <c r="M23">
        <f t="shared" si="16"/>
        <v>0.06</v>
      </c>
      <c r="N23">
        <f t="shared" si="17"/>
        <v>0.05</v>
      </c>
      <c r="O23">
        <v>4</v>
      </c>
      <c r="P23">
        <f t="shared" si="5"/>
        <v>100</v>
      </c>
      <c r="Q23">
        <f t="shared" si="6"/>
        <v>100</v>
      </c>
      <c r="R23">
        <f t="shared" si="7"/>
        <v>100</v>
      </c>
    </row>
    <row r="24" spans="1:18" x14ac:dyDescent="0.35">
      <c r="A24">
        <f t="shared" si="12"/>
        <v>21</v>
      </c>
      <c r="B24" s="12">
        <f t="shared" si="13"/>
        <v>45308</v>
      </c>
      <c r="C24" s="10">
        <f t="shared" si="8"/>
        <v>92817.424191091457</v>
      </c>
      <c r="D24" s="11">
        <f t="shared" si="9"/>
        <v>7.0000000000000007E-2</v>
      </c>
      <c r="E24" s="10">
        <f t="shared" si="14"/>
        <v>6497.2196933764026</v>
      </c>
      <c r="F24" s="10">
        <f t="shared" si="0"/>
        <v>3248.6098466882013</v>
      </c>
      <c r="G24" s="10">
        <f t="shared" si="1"/>
        <v>14077.309335648873</v>
      </c>
      <c r="H24" s="10">
        <f t="shared" si="15"/>
        <v>3248.6098466882013</v>
      </c>
      <c r="I24" s="10">
        <f t="shared" si="10"/>
        <v>3248.6098466882013</v>
      </c>
      <c r="J24" s="10">
        <f t="shared" si="2"/>
        <v>0</v>
      </c>
      <c r="K24" s="10">
        <f t="shared" si="11"/>
        <v>27917.203921307104</v>
      </c>
      <c r="M24">
        <f t="shared" si="16"/>
        <v>0.06</v>
      </c>
      <c r="N24">
        <f t="shared" si="17"/>
        <v>0.05</v>
      </c>
      <c r="O24">
        <v>1</v>
      </c>
      <c r="P24">
        <f t="shared" si="5"/>
        <v>0</v>
      </c>
      <c r="Q24">
        <f t="shared" si="6"/>
        <v>0</v>
      </c>
      <c r="R24">
        <f t="shared" si="7"/>
        <v>0</v>
      </c>
    </row>
    <row r="25" spans="1:18" x14ac:dyDescent="0.35">
      <c r="A25">
        <f t="shared" si="12"/>
        <v>22</v>
      </c>
      <c r="B25" s="12">
        <f t="shared" si="13"/>
        <v>45315</v>
      </c>
      <c r="C25" s="10">
        <f t="shared" si="8"/>
        <v>96066.034037779653</v>
      </c>
      <c r="D25" s="11">
        <f t="shared" si="9"/>
        <v>7.0000000000000007E-2</v>
      </c>
      <c r="E25" s="10">
        <f t="shared" si="14"/>
        <v>6724.6223826445766</v>
      </c>
      <c r="F25" s="10">
        <f t="shared" si="0"/>
        <v>3362.3111913222883</v>
      </c>
      <c r="G25" s="10">
        <f t="shared" si="1"/>
        <v>14570.015162396581</v>
      </c>
      <c r="H25" s="10">
        <f t="shared" si="15"/>
        <v>3362.3111913222883</v>
      </c>
      <c r="I25" s="10">
        <f t="shared" si="10"/>
        <v>3362.3111913222883</v>
      </c>
      <c r="J25" s="10">
        <f t="shared" si="2"/>
        <v>0</v>
      </c>
      <c r="K25" s="10">
        <f t="shared" si="11"/>
        <v>31279.515112629393</v>
      </c>
      <c r="M25">
        <f t="shared" si="16"/>
        <v>0.06</v>
      </c>
      <c r="N25">
        <f t="shared" si="17"/>
        <v>0.05</v>
      </c>
      <c r="O25">
        <v>2</v>
      </c>
      <c r="P25">
        <f t="shared" si="5"/>
        <v>0</v>
      </c>
      <c r="Q25">
        <f t="shared" si="6"/>
        <v>0</v>
      </c>
      <c r="R25">
        <f t="shared" si="7"/>
        <v>0</v>
      </c>
    </row>
    <row r="26" spans="1:18" x14ac:dyDescent="0.35">
      <c r="A26">
        <f t="shared" si="12"/>
        <v>23</v>
      </c>
      <c r="B26" s="12">
        <f t="shared" si="13"/>
        <v>45322</v>
      </c>
      <c r="C26" s="10">
        <f t="shared" si="8"/>
        <v>99428.345229101935</v>
      </c>
      <c r="D26" s="11">
        <f t="shared" si="9"/>
        <v>7.0000000000000007E-2</v>
      </c>
      <c r="E26" s="10">
        <f t="shared" si="14"/>
        <v>6959.9841660371358</v>
      </c>
      <c r="F26" s="10">
        <f t="shared" si="0"/>
        <v>3479.9920830185679</v>
      </c>
      <c r="G26" s="10">
        <f t="shared" si="1"/>
        <v>15079.965693080461</v>
      </c>
      <c r="H26" s="10">
        <f t="shared" si="15"/>
        <v>3479.9920830185683</v>
      </c>
      <c r="I26" s="10">
        <f t="shared" si="10"/>
        <v>3479.9920830185683</v>
      </c>
      <c r="J26" s="10">
        <f t="shared" si="2"/>
        <v>0</v>
      </c>
      <c r="K26" s="10">
        <f t="shared" si="11"/>
        <v>34759.507195647959</v>
      </c>
      <c r="M26">
        <f t="shared" si="16"/>
        <v>0.06</v>
      </c>
      <c r="N26">
        <f t="shared" si="17"/>
        <v>0.05</v>
      </c>
      <c r="O26">
        <v>3</v>
      </c>
      <c r="P26">
        <f t="shared" si="5"/>
        <v>0</v>
      </c>
      <c r="Q26">
        <f t="shared" si="6"/>
        <v>0</v>
      </c>
      <c r="R26">
        <f t="shared" si="7"/>
        <v>0</v>
      </c>
    </row>
    <row r="27" spans="1:18" x14ac:dyDescent="0.35">
      <c r="A27">
        <f t="shared" si="12"/>
        <v>24</v>
      </c>
      <c r="B27" s="12">
        <f t="shared" si="13"/>
        <v>45329</v>
      </c>
      <c r="C27" s="10">
        <f t="shared" si="8"/>
        <v>102908.33731212051</v>
      </c>
      <c r="D27" s="11">
        <f t="shared" si="9"/>
        <v>7.0000000000000007E-2</v>
      </c>
      <c r="E27" s="10">
        <f t="shared" si="14"/>
        <v>7203.5836118484358</v>
      </c>
      <c r="F27" s="10">
        <f t="shared" si="0"/>
        <v>3601.7918059242179</v>
      </c>
      <c r="G27" s="10">
        <f t="shared" si="1"/>
        <v>15607.764492338278</v>
      </c>
      <c r="H27" s="10">
        <f t="shared" si="15"/>
        <v>3601.7918059242174</v>
      </c>
      <c r="I27" s="10">
        <f t="shared" si="10"/>
        <v>3701.7918059242174</v>
      </c>
      <c r="J27" s="10">
        <f t="shared" si="2"/>
        <v>100</v>
      </c>
      <c r="K27" s="10">
        <f t="shared" si="11"/>
        <v>38361.299001572173</v>
      </c>
      <c r="M27">
        <f t="shared" si="16"/>
        <v>0.06</v>
      </c>
      <c r="N27">
        <f t="shared" si="17"/>
        <v>0.05</v>
      </c>
      <c r="O27">
        <v>4</v>
      </c>
      <c r="P27">
        <f t="shared" si="5"/>
        <v>100</v>
      </c>
      <c r="Q27">
        <f t="shared" si="6"/>
        <v>100</v>
      </c>
      <c r="R27">
        <f t="shared" si="7"/>
        <v>100</v>
      </c>
    </row>
    <row r="28" spans="1:18" x14ac:dyDescent="0.35">
      <c r="A28">
        <f t="shared" si="12"/>
        <v>25</v>
      </c>
      <c r="B28" s="12">
        <f t="shared" si="13"/>
        <v>45336</v>
      </c>
      <c r="C28" s="10">
        <f t="shared" si="8"/>
        <v>106610.12911804473</v>
      </c>
      <c r="D28" s="11">
        <f t="shared" si="9"/>
        <v>7.0000000000000007E-2</v>
      </c>
      <c r="E28" s="10">
        <f t="shared" si="14"/>
        <v>7462.7090382631322</v>
      </c>
      <c r="F28" s="10">
        <f t="shared" si="0"/>
        <v>3731.3545191315661</v>
      </c>
      <c r="G28" s="10">
        <f t="shared" si="1"/>
        <v>16169.202916236785</v>
      </c>
      <c r="H28" s="10">
        <f t="shared" si="15"/>
        <v>3731.3545191315661</v>
      </c>
      <c r="I28" s="10">
        <f t="shared" si="10"/>
        <v>3731.3545191315661</v>
      </c>
      <c r="J28" s="10">
        <f t="shared" si="2"/>
        <v>0</v>
      </c>
      <c r="K28" s="10">
        <f t="shared" si="11"/>
        <v>42092.653520703738</v>
      </c>
      <c r="M28">
        <f t="shared" si="16"/>
        <v>0.06</v>
      </c>
      <c r="N28">
        <f t="shared" si="17"/>
        <v>0.05</v>
      </c>
      <c r="O28">
        <v>1</v>
      </c>
      <c r="P28">
        <f t="shared" si="5"/>
        <v>0</v>
      </c>
      <c r="Q28">
        <f t="shared" si="6"/>
        <v>0</v>
      </c>
      <c r="R28">
        <f t="shared" si="7"/>
        <v>0</v>
      </c>
    </row>
    <row r="29" spans="1:18" x14ac:dyDescent="0.35">
      <c r="A29">
        <f t="shared" si="12"/>
        <v>26</v>
      </c>
      <c r="B29" s="12">
        <f t="shared" si="13"/>
        <v>45343</v>
      </c>
      <c r="C29" s="10">
        <f t="shared" si="8"/>
        <v>110341.48363717629</v>
      </c>
      <c r="D29" s="11">
        <f t="shared" si="9"/>
        <v>7.0000000000000007E-2</v>
      </c>
      <c r="E29" s="10">
        <f t="shared" si="14"/>
        <v>7723.9038546023412</v>
      </c>
      <c r="F29" s="10">
        <f t="shared" si="0"/>
        <v>3861.9519273011706</v>
      </c>
      <c r="G29" s="10">
        <f t="shared" si="1"/>
        <v>16735.125018305072</v>
      </c>
      <c r="H29" s="10">
        <f t="shared" si="15"/>
        <v>3861.9519273011701</v>
      </c>
      <c r="I29" s="10">
        <f t="shared" si="10"/>
        <v>3861.9519273011701</v>
      </c>
      <c r="J29" s="10">
        <f t="shared" si="2"/>
        <v>0</v>
      </c>
      <c r="K29" s="10">
        <f t="shared" si="11"/>
        <v>45954.605448004906</v>
      </c>
      <c r="M29">
        <f t="shared" si="16"/>
        <v>0.06</v>
      </c>
      <c r="N29">
        <f t="shared" si="17"/>
        <v>0.05</v>
      </c>
      <c r="O29">
        <v>2</v>
      </c>
      <c r="P29">
        <f t="shared" si="5"/>
        <v>0</v>
      </c>
      <c r="Q29">
        <f t="shared" si="6"/>
        <v>0</v>
      </c>
      <c r="R29">
        <f t="shared" si="7"/>
        <v>0</v>
      </c>
    </row>
    <row r="30" spans="1:18" x14ac:dyDescent="0.35">
      <c r="A30">
        <f t="shared" si="12"/>
        <v>27</v>
      </c>
      <c r="B30" s="12">
        <f t="shared" si="13"/>
        <v>45350</v>
      </c>
      <c r="C30" s="10">
        <f t="shared" si="8"/>
        <v>114203.43556447746</v>
      </c>
      <c r="D30" s="11">
        <f t="shared" si="9"/>
        <v>7.0000000000000007E-2</v>
      </c>
      <c r="E30" s="10">
        <f t="shared" si="14"/>
        <v>7994.2404895134232</v>
      </c>
      <c r="F30" s="10">
        <f t="shared" si="0"/>
        <v>3997.1202447567116</v>
      </c>
      <c r="G30" s="10">
        <f t="shared" si="1"/>
        <v>17320.854393945749</v>
      </c>
      <c r="H30" s="10">
        <f t="shared" si="15"/>
        <v>3997.1202447567121</v>
      </c>
      <c r="I30" s="10">
        <f t="shared" si="10"/>
        <v>3997.1202447567121</v>
      </c>
      <c r="J30" s="10">
        <f t="shared" si="2"/>
        <v>0</v>
      </c>
      <c r="K30" s="10">
        <f t="shared" si="11"/>
        <v>49951.725692761618</v>
      </c>
      <c r="M30">
        <f t="shared" si="16"/>
        <v>0.06</v>
      </c>
      <c r="N30">
        <f t="shared" si="17"/>
        <v>0.05</v>
      </c>
      <c r="O30">
        <v>3</v>
      </c>
      <c r="P30">
        <f t="shared" si="5"/>
        <v>0</v>
      </c>
      <c r="Q30">
        <f t="shared" si="6"/>
        <v>0</v>
      </c>
      <c r="R30">
        <f t="shared" si="7"/>
        <v>0</v>
      </c>
    </row>
    <row r="31" spans="1:18" x14ac:dyDescent="0.35">
      <c r="A31">
        <f t="shared" si="12"/>
        <v>28</v>
      </c>
      <c r="B31" s="12">
        <f t="shared" si="13"/>
        <v>45357</v>
      </c>
      <c r="C31" s="10">
        <f t="shared" si="8"/>
        <v>118200.55580923418</v>
      </c>
      <c r="D31" s="11">
        <f t="shared" si="9"/>
        <v>7.0000000000000007E-2</v>
      </c>
      <c r="E31" s="10">
        <f t="shared" si="14"/>
        <v>8274.038906646394</v>
      </c>
      <c r="F31" s="10">
        <f t="shared" si="0"/>
        <v>4137.019453323197</v>
      </c>
      <c r="G31" s="10">
        <f t="shared" si="1"/>
        <v>17927.084297733854</v>
      </c>
      <c r="H31" s="10">
        <f t="shared" si="15"/>
        <v>4137.019453323197</v>
      </c>
      <c r="I31" s="10">
        <f t="shared" si="10"/>
        <v>4237.019453323197</v>
      </c>
      <c r="J31" s="10">
        <f t="shared" si="2"/>
        <v>100</v>
      </c>
      <c r="K31" s="10">
        <f t="shared" si="11"/>
        <v>54088.745146084817</v>
      </c>
      <c r="M31">
        <f t="shared" si="16"/>
        <v>0.06</v>
      </c>
      <c r="N31">
        <f t="shared" si="17"/>
        <v>0.05</v>
      </c>
      <c r="O31">
        <v>4</v>
      </c>
      <c r="P31">
        <f t="shared" si="5"/>
        <v>100</v>
      </c>
      <c r="Q31">
        <f t="shared" si="6"/>
        <v>100</v>
      </c>
      <c r="R31">
        <f t="shared" si="7"/>
        <v>100</v>
      </c>
    </row>
    <row r="32" spans="1:18" x14ac:dyDescent="0.35">
      <c r="A32">
        <f t="shared" si="12"/>
        <v>29</v>
      </c>
      <c r="B32" s="12">
        <f t="shared" si="13"/>
        <v>45364</v>
      </c>
      <c r="C32" s="10">
        <f t="shared" si="8"/>
        <v>122437.57526255738</v>
      </c>
      <c r="D32" s="11">
        <f t="shared" si="9"/>
        <v>7.0000000000000007E-2</v>
      </c>
      <c r="E32" s="10">
        <f t="shared" si="14"/>
        <v>8570.6302683790182</v>
      </c>
      <c r="F32" s="10">
        <f t="shared" si="0"/>
        <v>4285.3151341895091</v>
      </c>
      <c r="G32" s="10">
        <f t="shared" si="1"/>
        <v>18569.698914821205</v>
      </c>
      <c r="H32" s="10">
        <f t="shared" si="15"/>
        <v>4285.3151341895082</v>
      </c>
      <c r="I32" s="10">
        <f t="shared" si="10"/>
        <v>4285.3151341895082</v>
      </c>
      <c r="J32" s="10">
        <f t="shared" si="2"/>
        <v>0</v>
      </c>
      <c r="K32" s="10">
        <f t="shared" si="11"/>
        <v>58374.060280274323</v>
      </c>
      <c r="M32">
        <f t="shared" si="16"/>
        <v>0.06</v>
      </c>
      <c r="N32">
        <f t="shared" si="17"/>
        <v>0.05</v>
      </c>
      <c r="O32">
        <v>1</v>
      </c>
      <c r="P32">
        <f t="shared" si="5"/>
        <v>0</v>
      </c>
      <c r="Q32">
        <f t="shared" si="6"/>
        <v>0</v>
      </c>
      <c r="R32">
        <f t="shared" si="7"/>
        <v>0</v>
      </c>
    </row>
    <row r="33" spans="1:18" x14ac:dyDescent="0.35">
      <c r="A33">
        <f t="shared" si="12"/>
        <v>30</v>
      </c>
      <c r="B33" s="12">
        <f t="shared" si="13"/>
        <v>45371</v>
      </c>
      <c r="C33" s="10">
        <f t="shared" si="8"/>
        <v>126722.89039674689</v>
      </c>
      <c r="D33" s="11">
        <f t="shared" si="9"/>
        <v>7.0000000000000007E-2</v>
      </c>
      <c r="E33" s="10">
        <f t="shared" si="14"/>
        <v>8870.6023277722834</v>
      </c>
      <c r="F33" s="10">
        <f t="shared" si="0"/>
        <v>4435.3011638861417</v>
      </c>
      <c r="G33" s="10">
        <f t="shared" si="1"/>
        <v>19219.638376839946</v>
      </c>
      <c r="H33" s="10">
        <f t="shared" si="15"/>
        <v>4435.3011638861408</v>
      </c>
      <c r="I33" s="10">
        <f t="shared" si="10"/>
        <v>4435.3011638861408</v>
      </c>
      <c r="J33" s="10">
        <f t="shared" si="2"/>
        <v>0</v>
      </c>
      <c r="K33" s="10">
        <f t="shared" si="11"/>
        <v>62809.361444160466</v>
      </c>
      <c r="M33">
        <f t="shared" si="16"/>
        <v>0.06</v>
      </c>
      <c r="N33">
        <f t="shared" si="17"/>
        <v>0.05</v>
      </c>
      <c r="O33">
        <v>2</v>
      </c>
      <c r="P33">
        <f t="shared" si="5"/>
        <v>0</v>
      </c>
      <c r="Q33">
        <f t="shared" si="6"/>
        <v>0</v>
      </c>
      <c r="R33">
        <f t="shared" si="7"/>
        <v>0</v>
      </c>
    </row>
    <row r="34" spans="1:18" x14ac:dyDescent="0.35">
      <c r="A34">
        <f t="shared" si="12"/>
        <v>31</v>
      </c>
      <c r="B34" s="12">
        <f t="shared" si="13"/>
        <v>45378</v>
      </c>
      <c r="C34" s="10">
        <f t="shared" si="8"/>
        <v>131158.19156063304</v>
      </c>
      <c r="D34" s="11">
        <f t="shared" si="9"/>
        <v>7.0000000000000007E-2</v>
      </c>
      <c r="E34" s="10">
        <f t="shared" si="14"/>
        <v>9181.0734092443145</v>
      </c>
      <c r="F34" s="10">
        <f t="shared" si="0"/>
        <v>4590.5367046221572</v>
      </c>
      <c r="G34" s="10">
        <f t="shared" si="1"/>
        <v>19892.325720029348</v>
      </c>
      <c r="H34" s="10">
        <f t="shared" si="15"/>
        <v>4590.5367046221563</v>
      </c>
      <c r="I34" s="10">
        <f t="shared" si="10"/>
        <v>4590.5367046221563</v>
      </c>
      <c r="J34" s="10">
        <f t="shared" si="2"/>
        <v>0</v>
      </c>
      <c r="K34" s="10">
        <f t="shared" si="11"/>
        <v>67399.898148782624</v>
      </c>
      <c r="M34">
        <f t="shared" si="16"/>
        <v>0.06</v>
      </c>
      <c r="N34">
        <f t="shared" si="17"/>
        <v>0.05</v>
      </c>
      <c r="O34">
        <v>3</v>
      </c>
      <c r="P34">
        <f t="shared" si="5"/>
        <v>0</v>
      </c>
      <c r="Q34">
        <f t="shared" si="6"/>
        <v>0</v>
      </c>
      <c r="R34">
        <f t="shared" si="7"/>
        <v>0</v>
      </c>
    </row>
    <row r="35" spans="1:18" x14ac:dyDescent="0.35">
      <c r="A35">
        <f t="shared" si="12"/>
        <v>32</v>
      </c>
      <c r="B35" s="12">
        <f t="shared" si="13"/>
        <v>45385</v>
      </c>
      <c r="C35" s="10">
        <f t="shared" si="8"/>
        <v>135748.72826525519</v>
      </c>
      <c r="D35" s="11">
        <f t="shared" si="9"/>
        <v>7.0000000000000007E-2</v>
      </c>
      <c r="E35" s="10">
        <f t="shared" si="14"/>
        <v>9502.4109785678647</v>
      </c>
      <c r="F35" s="10">
        <f t="shared" si="0"/>
        <v>4751.2054892839324</v>
      </c>
      <c r="G35" s="10">
        <f>F35*52/12</f>
        <v>20588.557120230373</v>
      </c>
      <c r="H35" s="10">
        <f t="shared" si="15"/>
        <v>4751.2054892839315</v>
      </c>
      <c r="I35" s="10">
        <f t="shared" si="10"/>
        <v>4851.2054892839315</v>
      </c>
      <c r="J35" s="10">
        <f t="shared" si="2"/>
        <v>100</v>
      </c>
      <c r="K35" s="10">
        <f t="shared" si="11"/>
        <v>72151.103638066561</v>
      </c>
      <c r="M35">
        <f t="shared" si="16"/>
        <v>0.06</v>
      </c>
      <c r="N35">
        <f t="shared" si="17"/>
        <v>0.05</v>
      </c>
      <c r="O35">
        <v>4</v>
      </c>
      <c r="P35">
        <f t="shared" si="5"/>
        <v>100</v>
      </c>
      <c r="Q35">
        <f t="shared" si="6"/>
        <v>100</v>
      </c>
      <c r="R35">
        <f t="shared" si="7"/>
        <v>100</v>
      </c>
    </row>
    <row r="36" spans="1:18" x14ac:dyDescent="0.35">
      <c r="A36">
        <f t="shared" si="12"/>
        <v>33</v>
      </c>
      <c r="B36" s="12">
        <f t="shared" si="13"/>
        <v>45392</v>
      </c>
      <c r="C36" s="10">
        <f t="shared" si="8"/>
        <v>140599.93375453912</v>
      </c>
      <c r="D36" s="11">
        <f t="shared" si="9"/>
        <v>7.0000000000000007E-2</v>
      </c>
      <c r="E36" s="10">
        <f t="shared" si="14"/>
        <v>9841.9953628177391</v>
      </c>
      <c r="F36" s="10">
        <f t="shared" si="0"/>
        <v>4920.9976814088695</v>
      </c>
      <c r="G36" s="10">
        <f t="shared" ref="G36:G99" si="18">F36*52/12</f>
        <v>21324.323286105104</v>
      </c>
      <c r="H36" s="10">
        <f t="shared" si="15"/>
        <v>4920.9976814088695</v>
      </c>
      <c r="I36" s="10">
        <f t="shared" si="10"/>
        <v>4920.9976814088695</v>
      </c>
      <c r="J36" s="10">
        <f t="shared" si="2"/>
        <v>0</v>
      </c>
      <c r="K36" s="10">
        <f t="shared" si="11"/>
        <v>77072.101319475434</v>
      </c>
      <c r="M36">
        <f t="shared" si="16"/>
        <v>0.06</v>
      </c>
      <c r="N36">
        <f t="shared" si="17"/>
        <v>0.05</v>
      </c>
      <c r="O36">
        <v>1</v>
      </c>
      <c r="P36">
        <f t="shared" si="5"/>
        <v>0</v>
      </c>
      <c r="Q36">
        <f t="shared" si="6"/>
        <v>0</v>
      </c>
      <c r="R36">
        <f t="shared" si="7"/>
        <v>0</v>
      </c>
    </row>
    <row r="37" spans="1:18" x14ac:dyDescent="0.35">
      <c r="A37">
        <f t="shared" si="12"/>
        <v>34</v>
      </c>
      <c r="B37" s="12">
        <f t="shared" si="13"/>
        <v>45399</v>
      </c>
      <c r="C37" s="10">
        <f t="shared" si="8"/>
        <v>145520.93143594798</v>
      </c>
      <c r="D37" s="11">
        <f t="shared" si="9"/>
        <v>7.0000000000000007E-2</v>
      </c>
      <c r="E37" s="10">
        <f t="shared" si="14"/>
        <v>10186.465200516359</v>
      </c>
      <c r="F37" s="10">
        <f t="shared" si="0"/>
        <v>5093.2326002581794</v>
      </c>
      <c r="G37" s="10">
        <f t="shared" si="18"/>
        <v>22070.674601118779</v>
      </c>
      <c r="H37" s="10">
        <f t="shared" si="15"/>
        <v>5093.2326002581794</v>
      </c>
      <c r="I37" s="10">
        <f t="shared" si="10"/>
        <v>5093.2326002581794</v>
      </c>
      <c r="J37" s="10">
        <f t="shared" si="2"/>
        <v>0</v>
      </c>
      <c r="K37" s="10">
        <f t="shared" si="11"/>
        <v>82165.333919733617</v>
      </c>
      <c r="M37">
        <f t="shared" si="16"/>
        <v>0.06</v>
      </c>
      <c r="N37">
        <f t="shared" si="17"/>
        <v>0.05</v>
      </c>
      <c r="O37">
        <v>2</v>
      </c>
      <c r="P37">
        <f t="shared" si="5"/>
        <v>0</v>
      </c>
      <c r="Q37">
        <f t="shared" si="6"/>
        <v>0</v>
      </c>
      <c r="R37">
        <f t="shared" si="7"/>
        <v>0</v>
      </c>
    </row>
    <row r="38" spans="1:18" x14ac:dyDescent="0.35">
      <c r="A38">
        <f t="shared" si="12"/>
        <v>35</v>
      </c>
      <c r="B38" s="12">
        <f t="shared" si="13"/>
        <v>45406</v>
      </c>
      <c r="C38" s="10">
        <f t="shared" si="8"/>
        <v>150614.16403620614</v>
      </c>
      <c r="D38" s="11">
        <f t="shared" si="9"/>
        <v>7.0000000000000007E-2</v>
      </c>
      <c r="E38" s="10">
        <f t="shared" si="14"/>
        <v>10542.991482534431</v>
      </c>
      <c r="F38" s="10">
        <f t="shared" si="0"/>
        <v>5271.4957412672156</v>
      </c>
      <c r="G38" s="10">
        <f t="shared" si="18"/>
        <v>22843.148212157936</v>
      </c>
      <c r="H38" s="10">
        <f t="shared" si="15"/>
        <v>5271.4957412672156</v>
      </c>
      <c r="I38" s="10">
        <f t="shared" si="10"/>
        <v>5271.4957412672156</v>
      </c>
      <c r="J38" s="10">
        <f t="shared" si="2"/>
        <v>0</v>
      </c>
      <c r="K38" s="10">
        <f t="shared" si="11"/>
        <v>87436.82966100084</v>
      </c>
      <c r="M38">
        <f t="shared" si="16"/>
        <v>0.06</v>
      </c>
      <c r="N38">
        <f t="shared" si="17"/>
        <v>0.05</v>
      </c>
      <c r="O38">
        <v>3</v>
      </c>
      <c r="P38">
        <f t="shared" si="5"/>
        <v>0</v>
      </c>
      <c r="Q38">
        <f t="shared" si="6"/>
        <v>0</v>
      </c>
      <c r="R38">
        <f t="shared" si="7"/>
        <v>0</v>
      </c>
    </row>
    <row r="39" spans="1:18" x14ac:dyDescent="0.35">
      <c r="A39">
        <f t="shared" si="12"/>
        <v>36</v>
      </c>
      <c r="B39" s="12">
        <f t="shared" si="13"/>
        <v>45413</v>
      </c>
      <c r="C39" s="10">
        <f t="shared" si="8"/>
        <v>155885.65977747337</v>
      </c>
      <c r="D39" s="11">
        <f t="shared" si="9"/>
        <v>7.0000000000000007E-2</v>
      </c>
      <c r="E39" s="10">
        <f t="shared" si="14"/>
        <v>10911.996184423137</v>
      </c>
      <c r="F39" s="10">
        <f t="shared" si="0"/>
        <v>5455.9980922115683</v>
      </c>
      <c r="G39" s="10">
        <f t="shared" si="18"/>
        <v>23642.658399583463</v>
      </c>
      <c r="H39" s="10">
        <f t="shared" si="15"/>
        <v>5455.9980922115683</v>
      </c>
      <c r="I39" s="10">
        <f t="shared" si="10"/>
        <v>5555.9980922115683</v>
      </c>
      <c r="J39" s="10">
        <f t="shared" si="2"/>
        <v>100</v>
      </c>
      <c r="K39" s="10">
        <f t="shared" si="11"/>
        <v>92892.827753212405</v>
      </c>
      <c r="M39">
        <f t="shared" si="16"/>
        <v>0.06</v>
      </c>
      <c r="N39">
        <f t="shared" si="17"/>
        <v>0.05</v>
      </c>
      <c r="O39">
        <v>4</v>
      </c>
      <c r="P39">
        <f t="shared" si="5"/>
        <v>100</v>
      </c>
      <c r="Q39">
        <f t="shared" si="6"/>
        <v>100</v>
      </c>
      <c r="R39">
        <f t="shared" si="7"/>
        <v>100</v>
      </c>
    </row>
    <row r="40" spans="1:18" x14ac:dyDescent="0.35">
      <c r="A40">
        <f t="shared" si="12"/>
        <v>37</v>
      </c>
      <c r="B40" s="12">
        <f t="shared" si="13"/>
        <v>45420</v>
      </c>
      <c r="C40" s="10">
        <f t="shared" si="8"/>
        <v>161441.65786968495</v>
      </c>
      <c r="D40" s="11">
        <f t="shared" si="9"/>
        <v>7.0000000000000007E-2</v>
      </c>
      <c r="E40" s="10">
        <f t="shared" si="14"/>
        <v>11300.916050877948</v>
      </c>
      <c r="F40" s="10">
        <f t="shared" si="0"/>
        <v>5650.4580254389739</v>
      </c>
      <c r="G40" s="10">
        <f t="shared" si="18"/>
        <v>24485.318110235556</v>
      </c>
      <c r="H40" s="10">
        <f t="shared" si="15"/>
        <v>5650.458025438973</v>
      </c>
      <c r="I40" s="10">
        <f t="shared" si="10"/>
        <v>5650.458025438973</v>
      </c>
      <c r="J40" s="10">
        <f t="shared" si="2"/>
        <v>0</v>
      </c>
      <c r="K40" s="10">
        <f t="shared" si="11"/>
        <v>98543.285778651378</v>
      </c>
      <c r="M40">
        <f t="shared" si="16"/>
        <v>0.06</v>
      </c>
      <c r="N40">
        <f t="shared" si="17"/>
        <v>0.05</v>
      </c>
      <c r="O40">
        <v>1</v>
      </c>
      <c r="P40">
        <f t="shared" si="5"/>
        <v>0</v>
      </c>
      <c r="Q40">
        <f t="shared" si="6"/>
        <v>0</v>
      </c>
      <c r="R40">
        <f t="shared" si="7"/>
        <v>0</v>
      </c>
    </row>
    <row r="41" spans="1:18" x14ac:dyDescent="0.35">
      <c r="A41">
        <f t="shared" si="12"/>
        <v>38</v>
      </c>
      <c r="B41" s="12">
        <f t="shared" si="13"/>
        <v>45427</v>
      </c>
      <c r="C41" s="10">
        <f t="shared" si="8"/>
        <v>167092.11589512392</v>
      </c>
      <c r="D41" s="11">
        <f t="shared" si="9"/>
        <v>7.0000000000000007E-2</v>
      </c>
      <c r="E41" s="10">
        <f t="shared" si="14"/>
        <v>11696.448112658676</v>
      </c>
      <c r="F41" s="10">
        <f t="shared" si="0"/>
        <v>5848.2240563293381</v>
      </c>
      <c r="G41" s="10">
        <f t="shared" si="18"/>
        <v>25342.304244093801</v>
      </c>
      <c r="H41" s="10">
        <f t="shared" si="15"/>
        <v>5848.2240563293381</v>
      </c>
      <c r="I41" s="10">
        <f t="shared" si="10"/>
        <v>5848.2240563293381</v>
      </c>
      <c r="J41" s="10">
        <f t="shared" si="2"/>
        <v>0</v>
      </c>
      <c r="K41" s="10">
        <f t="shared" si="11"/>
        <v>104391.50983498071</v>
      </c>
      <c r="M41">
        <f t="shared" si="16"/>
        <v>0.06</v>
      </c>
      <c r="N41">
        <f t="shared" si="17"/>
        <v>0.05</v>
      </c>
      <c r="O41">
        <v>2</v>
      </c>
      <c r="P41">
        <f t="shared" si="5"/>
        <v>0</v>
      </c>
      <c r="Q41">
        <f t="shared" si="6"/>
        <v>0</v>
      </c>
      <c r="R41">
        <f t="shared" si="7"/>
        <v>0</v>
      </c>
    </row>
    <row r="42" spans="1:18" x14ac:dyDescent="0.35">
      <c r="A42">
        <f t="shared" si="12"/>
        <v>39</v>
      </c>
      <c r="B42" s="12">
        <f t="shared" si="13"/>
        <v>45434</v>
      </c>
      <c r="C42" s="10">
        <f t="shared" si="8"/>
        <v>172940.33995145326</v>
      </c>
      <c r="D42" s="11">
        <f t="shared" si="9"/>
        <v>7.0000000000000007E-2</v>
      </c>
      <c r="E42" s="10">
        <f t="shared" si="14"/>
        <v>12105.82379660173</v>
      </c>
      <c r="F42" s="10">
        <f t="shared" si="0"/>
        <v>6052.9118983008648</v>
      </c>
      <c r="G42" s="10">
        <f t="shared" si="18"/>
        <v>26229.284892637079</v>
      </c>
      <c r="H42" s="10">
        <f t="shared" si="15"/>
        <v>6052.9118983008648</v>
      </c>
      <c r="I42" s="10">
        <f t="shared" si="10"/>
        <v>6052.9118983008648</v>
      </c>
      <c r="J42" s="10">
        <f t="shared" si="2"/>
        <v>0</v>
      </c>
      <c r="K42" s="10">
        <f t="shared" si="11"/>
        <v>110444.42173328158</v>
      </c>
      <c r="M42">
        <f t="shared" si="16"/>
        <v>0.06</v>
      </c>
      <c r="N42">
        <f t="shared" si="17"/>
        <v>0.05</v>
      </c>
      <c r="O42">
        <v>3</v>
      </c>
      <c r="P42">
        <f t="shared" si="5"/>
        <v>0</v>
      </c>
      <c r="Q42">
        <f t="shared" si="6"/>
        <v>0</v>
      </c>
      <c r="R42">
        <f t="shared" si="7"/>
        <v>0</v>
      </c>
    </row>
    <row r="43" spans="1:18" x14ac:dyDescent="0.35">
      <c r="A43">
        <f t="shared" si="12"/>
        <v>40</v>
      </c>
      <c r="B43" s="12">
        <f t="shared" si="13"/>
        <v>45441</v>
      </c>
      <c r="C43" s="10">
        <f t="shared" si="8"/>
        <v>178993.25184975413</v>
      </c>
      <c r="D43" s="11">
        <f t="shared" si="9"/>
        <v>7.0000000000000007E-2</v>
      </c>
      <c r="E43" s="10">
        <f t="shared" si="14"/>
        <v>12529.527629482791</v>
      </c>
      <c r="F43" s="10">
        <f t="shared" si="0"/>
        <v>6264.7638147413954</v>
      </c>
      <c r="G43" s="10">
        <f t="shared" si="18"/>
        <v>27147.309863879378</v>
      </c>
      <c r="H43" s="10">
        <f t="shared" si="15"/>
        <v>6264.7638147413945</v>
      </c>
      <c r="I43" s="10">
        <f t="shared" si="10"/>
        <v>6364.7638147413945</v>
      </c>
      <c r="J43" s="10">
        <f t="shared" si="2"/>
        <v>100</v>
      </c>
      <c r="K43" s="10">
        <f t="shared" si="11"/>
        <v>116709.18554802297</v>
      </c>
      <c r="M43">
        <f t="shared" si="16"/>
        <v>0.06</v>
      </c>
      <c r="N43">
        <f t="shared" si="17"/>
        <v>0.05</v>
      </c>
      <c r="O43">
        <v>4</v>
      </c>
      <c r="P43">
        <f t="shared" si="5"/>
        <v>100</v>
      </c>
      <c r="Q43">
        <f t="shared" si="6"/>
        <v>100</v>
      </c>
      <c r="R43">
        <f t="shared" si="7"/>
        <v>100</v>
      </c>
    </row>
    <row r="44" spans="1:18" x14ac:dyDescent="0.35">
      <c r="A44">
        <f t="shared" si="12"/>
        <v>41</v>
      </c>
      <c r="B44" s="12">
        <f t="shared" si="13"/>
        <v>45448</v>
      </c>
      <c r="C44" s="10">
        <f t="shared" si="8"/>
        <v>185358.01566449553</v>
      </c>
      <c r="D44" s="11">
        <f t="shared" si="9"/>
        <v>7.0000000000000007E-2</v>
      </c>
      <c r="E44" s="10">
        <f t="shared" si="14"/>
        <v>12975.061096514688</v>
      </c>
      <c r="F44" s="10">
        <f t="shared" si="0"/>
        <v>6487.530548257344</v>
      </c>
      <c r="G44" s="10">
        <f t="shared" si="18"/>
        <v>28112.632375781821</v>
      </c>
      <c r="H44" s="10">
        <f t="shared" si="15"/>
        <v>6487.530548257344</v>
      </c>
      <c r="I44" s="10">
        <f t="shared" si="10"/>
        <v>6487.530548257344</v>
      </c>
      <c r="J44" s="10">
        <f t="shared" si="2"/>
        <v>0</v>
      </c>
      <c r="K44" s="10">
        <f t="shared" si="11"/>
        <v>123196.71609628032</v>
      </c>
      <c r="M44">
        <f t="shared" si="16"/>
        <v>0.06</v>
      </c>
      <c r="N44">
        <f t="shared" si="17"/>
        <v>0.05</v>
      </c>
      <c r="O44">
        <v>1</v>
      </c>
      <c r="P44">
        <f t="shared" si="5"/>
        <v>0</v>
      </c>
      <c r="Q44">
        <f t="shared" si="6"/>
        <v>0</v>
      </c>
      <c r="R44">
        <f t="shared" si="7"/>
        <v>0</v>
      </c>
    </row>
    <row r="45" spans="1:18" x14ac:dyDescent="0.35">
      <c r="A45">
        <f t="shared" si="12"/>
        <v>42</v>
      </c>
      <c r="B45" s="12">
        <f t="shared" si="13"/>
        <v>45455</v>
      </c>
      <c r="C45" s="10">
        <f t="shared" si="8"/>
        <v>191845.54621275287</v>
      </c>
      <c r="D45" s="11">
        <f t="shared" si="9"/>
        <v>7.0000000000000007E-2</v>
      </c>
      <c r="E45" s="10">
        <f t="shared" si="14"/>
        <v>13429.188234892703</v>
      </c>
      <c r="F45" s="10">
        <f t="shared" si="0"/>
        <v>6714.5941174463514</v>
      </c>
      <c r="G45" s="10">
        <f t="shared" si="18"/>
        <v>29096.574508934191</v>
      </c>
      <c r="H45" s="10">
        <f t="shared" si="15"/>
        <v>6714.5941174463514</v>
      </c>
      <c r="I45" s="10">
        <f t="shared" si="10"/>
        <v>6714.5941174463514</v>
      </c>
      <c r="J45" s="10">
        <f t="shared" si="2"/>
        <v>0</v>
      </c>
      <c r="K45" s="10">
        <f t="shared" si="11"/>
        <v>129911.31021372667</v>
      </c>
      <c r="M45">
        <f t="shared" si="16"/>
        <v>0.06</v>
      </c>
      <c r="N45">
        <f t="shared" si="17"/>
        <v>0.05</v>
      </c>
      <c r="O45">
        <v>2</v>
      </c>
      <c r="P45">
        <f t="shared" si="5"/>
        <v>0</v>
      </c>
      <c r="Q45">
        <f t="shared" si="6"/>
        <v>0</v>
      </c>
      <c r="R45">
        <f t="shared" si="7"/>
        <v>0</v>
      </c>
    </row>
    <row r="46" spans="1:18" x14ac:dyDescent="0.35">
      <c r="A46">
        <f t="shared" si="12"/>
        <v>43</v>
      </c>
      <c r="B46" s="12">
        <f t="shared" si="13"/>
        <v>45462</v>
      </c>
      <c r="C46" s="10">
        <f t="shared" si="8"/>
        <v>198560.14033019921</v>
      </c>
      <c r="D46" s="11">
        <f t="shared" si="9"/>
        <v>7.0000000000000007E-2</v>
      </c>
      <c r="E46" s="10">
        <f t="shared" si="14"/>
        <v>13899.209823113946</v>
      </c>
      <c r="F46" s="10">
        <f t="shared" si="0"/>
        <v>6949.6049115569731</v>
      </c>
      <c r="G46" s="10">
        <f t="shared" si="18"/>
        <v>30114.954616746883</v>
      </c>
      <c r="H46" s="10">
        <f t="shared" si="15"/>
        <v>6949.6049115569731</v>
      </c>
      <c r="I46" s="10">
        <f t="shared" si="10"/>
        <v>6949.6049115569731</v>
      </c>
      <c r="J46" s="10">
        <f t="shared" si="2"/>
        <v>0</v>
      </c>
      <c r="K46" s="10">
        <f t="shared" si="11"/>
        <v>136860.91512528365</v>
      </c>
      <c r="M46">
        <f t="shared" si="16"/>
        <v>0.06</v>
      </c>
      <c r="N46">
        <f t="shared" si="17"/>
        <v>0.05</v>
      </c>
      <c r="O46">
        <v>3</v>
      </c>
      <c r="P46">
        <f t="shared" si="5"/>
        <v>0</v>
      </c>
      <c r="Q46">
        <f t="shared" si="6"/>
        <v>0</v>
      </c>
      <c r="R46">
        <f t="shared" si="7"/>
        <v>0</v>
      </c>
    </row>
    <row r="47" spans="1:18" x14ac:dyDescent="0.35">
      <c r="A47">
        <f t="shared" si="12"/>
        <v>44</v>
      </c>
      <c r="B47" s="12">
        <f t="shared" si="13"/>
        <v>45469</v>
      </c>
      <c r="C47" s="10">
        <f t="shared" si="8"/>
        <v>205509.74524175617</v>
      </c>
      <c r="D47" s="11">
        <f t="shared" si="9"/>
        <v>7.0000000000000007E-2</v>
      </c>
      <c r="E47" s="10">
        <f t="shared" si="14"/>
        <v>14385.682166922934</v>
      </c>
      <c r="F47" s="10">
        <f t="shared" si="0"/>
        <v>7192.841083461467</v>
      </c>
      <c r="G47" s="10">
        <f t="shared" si="18"/>
        <v>31168.978028333022</v>
      </c>
      <c r="H47" s="10">
        <f t="shared" si="15"/>
        <v>7192.841083461466</v>
      </c>
      <c r="I47" s="10">
        <f t="shared" si="10"/>
        <v>7292.841083461466</v>
      </c>
      <c r="J47" s="10">
        <f t="shared" si="2"/>
        <v>100</v>
      </c>
      <c r="K47" s="10">
        <f t="shared" si="11"/>
        <v>144053.75620874512</v>
      </c>
      <c r="M47">
        <f t="shared" si="16"/>
        <v>0.06</v>
      </c>
      <c r="N47">
        <f t="shared" si="17"/>
        <v>0.05</v>
      </c>
      <c r="O47">
        <v>4</v>
      </c>
      <c r="P47">
        <f t="shared" si="5"/>
        <v>100</v>
      </c>
      <c r="Q47">
        <f t="shared" si="6"/>
        <v>100</v>
      </c>
      <c r="R47">
        <f t="shared" si="7"/>
        <v>100</v>
      </c>
    </row>
    <row r="48" spans="1:18" x14ac:dyDescent="0.35">
      <c r="A48">
        <f t="shared" si="12"/>
        <v>45</v>
      </c>
      <c r="B48" s="12">
        <f t="shared" si="13"/>
        <v>45476</v>
      </c>
      <c r="C48" s="10">
        <f t="shared" si="8"/>
        <v>212802.58632521765</v>
      </c>
      <c r="D48" s="11">
        <f t="shared" si="9"/>
        <v>7.0000000000000007E-2</v>
      </c>
      <c r="E48" s="10">
        <f t="shared" si="14"/>
        <v>14896.181042765236</v>
      </c>
      <c r="F48" s="10">
        <f t="shared" si="0"/>
        <v>7448.0905213826181</v>
      </c>
      <c r="G48" s="10">
        <f t="shared" si="18"/>
        <v>32275.058925991343</v>
      </c>
      <c r="H48" s="10">
        <f t="shared" si="15"/>
        <v>7448.090521382619</v>
      </c>
      <c r="I48" s="10">
        <f t="shared" si="10"/>
        <v>7448.090521382619</v>
      </c>
      <c r="J48" s="10">
        <f t="shared" si="2"/>
        <v>0</v>
      </c>
      <c r="K48" s="10">
        <f t="shared" si="11"/>
        <v>151501.84673012773</v>
      </c>
      <c r="M48">
        <f t="shared" si="16"/>
        <v>0.06</v>
      </c>
      <c r="N48">
        <f t="shared" si="17"/>
        <v>0.05</v>
      </c>
      <c r="O48">
        <v>1</v>
      </c>
      <c r="P48">
        <f t="shared" si="5"/>
        <v>0</v>
      </c>
      <c r="Q48">
        <f t="shared" si="6"/>
        <v>0</v>
      </c>
      <c r="R48">
        <f t="shared" si="7"/>
        <v>0</v>
      </c>
    </row>
    <row r="49" spans="1:18" x14ac:dyDescent="0.35">
      <c r="A49">
        <f t="shared" si="12"/>
        <v>46</v>
      </c>
      <c r="B49" s="12">
        <f t="shared" si="13"/>
        <v>45483</v>
      </c>
      <c r="C49" s="10">
        <f t="shared" si="8"/>
        <v>220250.67684660025</v>
      </c>
      <c r="D49" s="11">
        <f t="shared" si="9"/>
        <v>7.0000000000000007E-2</v>
      </c>
      <c r="E49" s="10">
        <f t="shared" si="14"/>
        <v>15417.54737926202</v>
      </c>
      <c r="F49" s="10">
        <f t="shared" si="0"/>
        <v>7708.7736896310098</v>
      </c>
      <c r="G49" s="10">
        <f t="shared" si="18"/>
        <v>33404.685988401041</v>
      </c>
      <c r="H49" s="10">
        <f t="shared" si="15"/>
        <v>7708.7736896310089</v>
      </c>
      <c r="I49" s="10">
        <f t="shared" si="10"/>
        <v>7708.7736896310089</v>
      </c>
      <c r="J49" s="10">
        <f t="shared" si="2"/>
        <v>0</v>
      </c>
      <c r="K49" s="10">
        <f t="shared" si="11"/>
        <v>159210.62041975875</v>
      </c>
      <c r="M49">
        <f t="shared" si="16"/>
        <v>0.06</v>
      </c>
      <c r="N49">
        <f t="shared" si="17"/>
        <v>0.05</v>
      </c>
      <c r="O49">
        <v>2</v>
      </c>
      <c r="P49">
        <f t="shared" si="5"/>
        <v>0</v>
      </c>
      <c r="Q49">
        <f t="shared" si="6"/>
        <v>0</v>
      </c>
      <c r="R49">
        <f t="shared" si="7"/>
        <v>0</v>
      </c>
    </row>
    <row r="50" spans="1:18" x14ac:dyDescent="0.35">
      <c r="A50">
        <f t="shared" si="12"/>
        <v>47</v>
      </c>
      <c r="B50" s="12">
        <f t="shared" si="13"/>
        <v>45490</v>
      </c>
      <c r="C50" s="10">
        <f t="shared" si="8"/>
        <v>227959.45053623128</v>
      </c>
      <c r="D50" s="11">
        <f t="shared" si="9"/>
        <v>7.0000000000000007E-2</v>
      </c>
      <c r="E50" s="10">
        <f t="shared" si="14"/>
        <v>15957.161537536191</v>
      </c>
      <c r="F50" s="10">
        <f t="shared" si="0"/>
        <v>7978.5807687680954</v>
      </c>
      <c r="G50" s="10">
        <f t="shared" si="18"/>
        <v>34573.849997995079</v>
      </c>
      <c r="H50" s="10">
        <f t="shared" si="15"/>
        <v>7978.5807687680954</v>
      </c>
      <c r="I50" s="10">
        <f t="shared" si="10"/>
        <v>7978.5807687680954</v>
      </c>
      <c r="J50" s="10">
        <f t="shared" si="2"/>
        <v>0</v>
      </c>
      <c r="K50" s="10">
        <f t="shared" si="11"/>
        <v>167189.20118852684</v>
      </c>
      <c r="M50">
        <f t="shared" si="16"/>
        <v>0.06</v>
      </c>
      <c r="N50">
        <f t="shared" si="17"/>
        <v>0.05</v>
      </c>
      <c r="O50">
        <v>3</v>
      </c>
      <c r="P50">
        <f t="shared" si="5"/>
        <v>0</v>
      </c>
      <c r="Q50">
        <f t="shared" si="6"/>
        <v>0</v>
      </c>
      <c r="R50">
        <f t="shared" si="7"/>
        <v>0</v>
      </c>
    </row>
    <row r="51" spans="1:18" x14ac:dyDescent="0.35">
      <c r="A51">
        <f t="shared" si="12"/>
        <v>48</v>
      </c>
      <c r="B51" s="12">
        <f t="shared" si="13"/>
        <v>45497</v>
      </c>
      <c r="C51" s="10">
        <f t="shared" si="8"/>
        <v>235938.03130499937</v>
      </c>
      <c r="D51" s="11">
        <f t="shared" si="9"/>
        <v>7.0000000000000007E-2</v>
      </c>
      <c r="E51" s="10">
        <f t="shared" si="14"/>
        <v>16515.662191349958</v>
      </c>
      <c r="F51" s="10">
        <f t="shared" si="0"/>
        <v>8257.8310956749792</v>
      </c>
      <c r="G51" s="10">
        <f t="shared" si="18"/>
        <v>35783.934747924912</v>
      </c>
      <c r="H51" s="10">
        <f t="shared" si="15"/>
        <v>8257.8310956749792</v>
      </c>
      <c r="I51" s="10">
        <f t="shared" si="10"/>
        <v>8357.8310956749792</v>
      </c>
      <c r="J51" s="10">
        <f t="shared" si="2"/>
        <v>100</v>
      </c>
      <c r="K51" s="10">
        <f t="shared" si="11"/>
        <v>175447.03228420182</v>
      </c>
      <c r="M51">
        <f t="shared" si="16"/>
        <v>0.06</v>
      </c>
      <c r="N51">
        <f t="shared" si="17"/>
        <v>0.05</v>
      </c>
      <c r="O51">
        <v>4</v>
      </c>
      <c r="P51">
        <f t="shared" si="5"/>
        <v>100</v>
      </c>
      <c r="Q51">
        <f t="shared" si="6"/>
        <v>100</v>
      </c>
      <c r="R51">
        <f t="shared" si="7"/>
        <v>100</v>
      </c>
    </row>
    <row r="52" spans="1:18" x14ac:dyDescent="0.35">
      <c r="A52">
        <f t="shared" si="12"/>
        <v>49</v>
      </c>
      <c r="B52" s="12">
        <f t="shared" si="13"/>
        <v>45504</v>
      </c>
      <c r="C52" s="10">
        <f t="shared" si="8"/>
        <v>244295.86240067435</v>
      </c>
      <c r="D52" s="11">
        <f t="shared" si="9"/>
        <v>7.0000000000000007E-2</v>
      </c>
      <c r="E52" s="10">
        <f t="shared" si="14"/>
        <v>17100.710368047206</v>
      </c>
      <c r="F52" s="10">
        <f t="shared" si="0"/>
        <v>8550.3551840236032</v>
      </c>
      <c r="G52" s="10">
        <f t="shared" si="18"/>
        <v>37051.53913076895</v>
      </c>
      <c r="H52" s="10">
        <f t="shared" si="15"/>
        <v>8550.3551840236014</v>
      </c>
      <c r="I52" s="10">
        <f t="shared" si="10"/>
        <v>8550.3551840236014</v>
      </c>
      <c r="J52" s="10">
        <f t="shared" si="2"/>
        <v>0</v>
      </c>
      <c r="K52" s="10">
        <f t="shared" si="11"/>
        <v>183997.38746822544</v>
      </c>
      <c r="M52">
        <f t="shared" si="16"/>
        <v>0.06</v>
      </c>
      <c r="N52">
        <f t="shared" si="17"/>
        <v>0.05</v>
      </c>
      <c r="O52">
        <v>1</v>
      </c>
      <c r="P52">
        <f t="shared" si="5"/>
        <v>0</v>
      </c>
      <c r="Q52">
        <f t="shared" si="6"/>
        <v>0</v>
      </c>
      <c r="R52">
        <f t="shared" si="7"/>
        <v>0</v>
      </c>
    </row>
    <row r="53" spans="1:18" x14ac:dyDescent="0.35">
      <c r="A53">
        <f t="shared" si="12"/>
        <v>50</v>
      </c>
      <c r="B53" s="12">
        <f t="shared" si="13"/>
        <v>45511</v>
      </c>
      <c r="C53" s="10">
        <f t="shared" si="8"/>
        <v>252846.21758469794</v>
      </c>
      <c r="D53" s="11">
        <f t="shared" si="9"/>
        <v>7.0000000000000007E-2</v>
      </c>
      <c r="E53" s="10">
        <f t="shared" si="14"/>
        <v>17699.235230928858</v>
      </c>
      <c r="F53" s="10">
        <f t="shared" si="0"/>
        <v>8849.617615464429</v>
      </c>
      <c r="G53" s="10">
        <f t="shared" si="18"/>
        <v>38348.343000345856</v>
      </c>
      <c r="H53" s="10">
        <f t="shared" si="15"/>
        <v>8849.617615464429</v>
      </c>
      <c r="I53" s="10">
        <f t="shared" si="10"/>
        <v>8849.617615464429</v>
      </c>
      <c r="J53" s="10">
        <f t="shared" si="2"/>
        <v>0</v>
      </c>
      <c r="K53" s="10">
        <f t="shared" si="11"/>
        <v>192847.00508368987</v>
      </c>
      <c r="M53">
        <f t="shared" si="16"/>
        <v>0.06</v>
      </c>
      <c r="N53">
        <f t="shared" si="17"/>
        <v>0.05</v>
      </c>
      <c r="O53">
        <v>2</v>
      </c>
      <c r="P53">
        <f t="shared" si="5"/>
        <v>0</v>
      </c>
      <c r="Q53">
        <f t="shared" si="6"/>
        <v>0</v>
      </c>
      <c r="R53">
        <f t="shared" si="7"/>
        <v>0</v>
      </c>
    </row>
    <row r="54" spans="1:18" x14ac:dyDescent="0.35">
      <c r="A54">
        <f t="shared" si="12"/>
        <v>51</v>
      </c>
      <c r="B54" s="12">
        <f t="shared" si="13"/>
        <v>45518</v>
      </c>
      <c r="C54" s="10">
        <f t="shared" si="8"/>
        <v>261695.83520016237</v>
      </c>
      <c r="D54" s="11">
        <f t="shared" si="9"/>
        <v>7.0000000000000007E-2</v>
      </c>
      <c r="E54" s="10">
        <f t="shared" si="14"/>
        <v>18318.708464011368</v>
      </c>
      <c r="F54" s="10">
        <f t="shared" si="0"/>
        <v>9159.354232005684</v>
      </c>
      <c r="G54" s="10">
        <f t="shared" si="18"/>
        <v>39690.535005357968</v>
      </c>
      <c r="H54" s="10">
        <f t="shared" si="15"/>
        <v>9159.3542320056858</v>
      </c>
      <c r="I54" s="10">
        <f t="shared" si="10"/>
        <v>9159.3542320056858</v>
      </c>
      <c r="J54" s="10">
        <f t="shared" si="2"/>
        <v>0</v>
      </c>
      <c r="K54" s="10">
        <f t="shared" si="11"/>
        <v>202006.35931569556</v>
      </c>
      <c r="M54">
        <f t="shared" si="16"/>
        <v>0.06</v>
      </c>
      <c r="N54">
        <f t="shared" si="17"/>
        <v>0.05</v>
      </c>
      <c r="O54">
        <v>3</v>
      </c>
      <c r="P54">
        <f t="shared" si="5"/>
        <v>0</v>
      </c>
      <c r="Q54">
        <f t="shared" si="6"/>
        <v>0</v>
      </c>
      <c r="R54">
        <f t="shared" si="7"/>
        <v>0</v>
      </c>
    </row>
    <row r="55" spans="1:18" x14ac:dyDescent="0.35">
      <c r="A55" s="13">
        <f t="shared" si="12"/>
        <v>52</v>
      </c>
      <c r="B55" s="9">
        <f t="shared" si="13"/>
        <v>45525</v>
      </c>
      <c r="C55" s="14">
        <f t="shared" si="8"/>
        <v>270855.18943216803</v>
      </c>
      <c r="D55" s="11">
        <f t="shared" si="9"/>
        <v>7.0000000000000007E-2</v>
      </c>
      <c r="E55" s="14">
        <f t="shared" si="14"/>
        <v>18959.863260251765</v>
      </c>
      <c r="F55" s="14">
        <f t="shared" si="0"/>
        <v>9479.9316301258823</v>
      </c>
      <c r="G55" s="14">
        <f t="shared" si="18"/>
        <v>41079.703730545494</v>
      </c>
      <c r="H55" s="10">
        <f t="shared" si="15"/>
        <v>9479.9316301258823</v>
      </c>
      <c r="I55" s="10">
        <f t="shared" si="10"/>
        <v>9579.9316301258823</v>
      </c>
      <c r="J55" s="10">
        <f t="shared" si="2"/>
        <v>100</v>
      </c>
      <c r="K55" s="10">
        <f t="shared" si="11"/>
        <v>211486.29094582144</v>
      </c>
      <c r="M55">
        <f t="shared" si="16"/>
        <v>0.06</v>
      </c>
      <c r="N55">
        <f t="shared" si="17"/>
        <v>0.05</v>
      </c>
      <c r="O55">
        <v>4</v>
      </c>
      <c r="P55">
        <f t="shared" si="5"/>
        <v>100</v>
      </c>
      <c r="Q55">
        <f t="shared" si="6"/>
        <v>100</v>
      </c>
      <c r="R55">
        <f t="shared" si="7"/>
        <v>100</v>
      </c>
    </row>
    <row r="56" spans="1:18" x14ac:dyDescent="0.35">
      <c r="A56">
        <f t="shared" si="12"/>
        <v>53</v>
      </c>
      <c r="B56" s="12">
        <f t="shared" si="13"/>
        <v>45532</v>
      </c>
      <c r="C56" s="10">
        <f t="shared" si="8"/>
        <v>280435.12106229394</v>
      </c>
      <c r="D56" s="11">
        <f t="shared" si="9"/>
        <v>7.0000000000000007E-2</v>
      </c>
      <c r="E56" s="10">
        <f t="shared" si="14"/>
        <v>19630.458474360577</v>
      </c>
      <c r="F56" s="10">
        <f t="shared" si="0"/>
        <v>9815.2292371802887</v>
      </c>
      <c r="G56" s="10">
        <f t="shared" si="18"/>
        <v>42532.660027781247</v>
      </c>
      <c r="H56" s="10">
        <f t="shared" si="15"/>
        <v>9815.2292371802887</v>
      </c>
      <c r="I56" s="10">
        <f t="shared" si="10"/>
        <v>9815.2292371802887</v>
      </c>
      <c r="J56" s="10">
        <f t="shared" si="2"/>
        <v>0</v>
      </c>
      <c r="K56" s="10">
        <f t="shared" si="11"/>
        <v>221301.52018300173</v>
      </c>
      <c r="M56">
        <f t="shared" si="16"/>
        <v>0.06</v>
      </c>
      <c r="N56">
        <f t="shared" si="17"/>
        <v>0.05</v>
      </c>
      <c r="O56">
        <v>1</v>
      </c>
      <c r="P56">
        <f t="shared" si="5"/>
        <v>0</v>
      </c>
      <c r="Q56">
        <f t="shared" si="6"/>
        <v>0</v>
      </c>
      <c r="R56">
        <f t="shared" si="7"/>
        <v>0</v>
      </c>
    </row>
    <row r="57" spans="1:18" x14ac:dyDescent="0.35">
      <c r="A57">
        <f t="shared" si="12"/>
        <v>54</v>
      </c>
      <c r="B57" s="12">
        <f t="shared" si="13"/>
        <v>45539</v>
      </c>
      <c r="C57" s="10">
        <f t="shared" si="8"/>
        <v>290250.3502994742</v>
      </c>
      <c r="D57" s="11">
        <f t="shared" si="9"/>
        <v>7.0000000000000007E-2</v>
      </c>
      <c r="E57" s="10">
        <f t="shared" si="14"/>
        <v>20317.524520963198</v>
      </c>
      <c r="F57" s="10">
        <f t="shared" si="0"/>
        <v>10158.762260481599</v>
      </c>
      <c r="G57" s="10">
        <f t="shared" si="18"/>
        <v>44021.303128753592</v>
      </c>
      <c r="H57" s="10">
        <f t="shared" si="15"/>
        <v>10158.762260481601</v>
      </c>
      <c r="I57" s="10">
        <f t="shared" si="10"/>
        <v>10158.762260481601</v>
      </c>
      <c r="J57" s="10">
        <f t="shared" si="2"/>
        <v>0</v>
      </c>
      <c r="K57" s="10">
        <f t="shared" si="11"/>
        <v>231460.28244348333</v>
      </c>
      <c r="M57">
        <f t="shared" si="16"/>
        <v>0.06</v>
      </c>
      <c r="N57">
        <f t="shared" si="17"/>
        <v>0.05</v>
      </c>
      <c r="O57">
        <v>2</v>
      </c>
      <c r="P57">
        <f t="shared" si="5"/>
        <v>0</v>
      </c>
      <c r="Q57">
        <f t="shared" si="6"/>
        <v>0</v>
      </c>
      <c r="R57">
        <f t="shared" si="7"/>
        <v>0</v>
      </c>
    </row>
    <row r="58" spans="1:18" x14ac:dyDescent="0.35">
      <c r="A58">
        <f t="shared" si="12"/>
        <v>55</v>
      </c>
      <c r="B58" s="12">
        <f t="shared" si="13"/>
        <v>45546</v>
      </c>
      <c r="C58" s="10">
        <f t="shared" si="8"/>
        <v>300409.1125599558</v>
      </c>
      <c r="D58" s="11">
        <f t="shared" si="9"/>
        <v>7.0000000000000007E-2</v>
      </c>
      <c r="E58" s="10">
        <f t="shared" si="14"/>
        <v>21028.637879196907</v>
      </c>
      <c r="F58" s="10">
        <f t="shared" si="0"/>
        <v>10514.318939598454</v>
      </c>
      <c r="G58" s="10">
        <f t="shared" si="18"/>
        <v>45562.048738259968</v>
      </c>
      <c r="H58" s="10">
        <f t="shared" si="15"/>
        <v>10514.318939598454</v>
      </c>
      <c r="I58" s="10">
        <f t="shared" si="10"/>
        <v>10514.318939598454</v>
      </c>
      <c r="J58" s="10">
        <f t="shared" si="2"/>
        <v>0</v>
      </c>
      <c r="K58" s="10">
        <f t="shared" si="11"/>
        <v>241974.60138308178</v>
      </c>
      <c r="M58">
        <f t="shared" si="16"/>
        <v>0.06</v>
      </c>
      <c r="N58">
        <f t="shared" si="17"/>
        <v>0.05</v>
      </c>
      <c r="O58">
        <v>3</v>
      </c>
      <c r="P58">
        <f t="shared" si="5"/>
        <v>0</v>
      </c>
      <c r="Q58">
        <f t="shared" si="6"/>
        <v>0</v>
      </c>
      <c r="R58">
        <f t="shared" si="7"/>
        <v>0</v>
      </c>
    </row>
    <row r="59" spans="1:18" x14ac:dyDescent="0.35">
      <c r="A59">
        <f t="shared" si="12"/>
        <v>56</v>
      </c>
      <c r="B59" s="12">
        <f t="shared" si="13"/>
        <v>45553</v>
      </c>
      <c r="C59" s="10">
        <f t="shared" si="8"/>
        <v>310923.43149955425</v>
      </c>
      <c r="D59" s="11">
        <f t="shared" si="9"/>
        <v>7.0000000000000007E-2</v>
      </c>
      <c r="E59" s="10">
        <f t="shared" si="14"/>
        <v>21764.6402049688</v>
      </c>
      <c r="F59" s="10">
        <f t="shared" si="0"/>
        <v>10882.3201024844</v>
      </c>
      <c r="G59" s="10">
        <f t="shared" si="18"/>
        <v>47156.720444099068</v>
      </c>
      <c r="H59" s="10">
        <f t="shared" si="15"/>
        <v>10882.3201024844</v>
      </c>
      <c r="I59" s="10">
        <f t="shared" si="10"/>
        <v>10982.3201024844</v>
      </c>
      <c r="J59" s="10">
        <f t="shared" si="2"/>
        <v>100</v>
      </c>
      <c r="K59" s="10">
        <f t="shared" si="11"/>
        <v>252856.92148556618</v>
      </c>
      <c r="M59">
        <f t="shared" si="16"/>
        <v>0.06</v>
      </c>
      <c r="N59">
        <f t="shared" si="17"/>
        <v>0.05</v>
      </c>
      <c r="O59">
        <v>4</v>
      </c>
      <c r="P59">
        <f t="shared" si="5"/>
        <v>100</v>
      </c>
      <c r="Q59">
        <f t="shared" si="6"/>
        <v>100</v>
      </c>
      <c r="R59">
        <f t="shared" si="7"/>
        <v>100</v>
      </c>
    </row>
    <row r="60" spans="1:18" x14ac:dyDescent="0.35">
      <c r="A60">
        <f t="shared" si="12"/>
        <v>57</v>
      </c>
      <c r="B60" s="12">
        <f t="shared" si="13"/>
        <v>45560</v>
      </c>
      <c r="C60" s="10">
        <f t="shared" si="8"/>
        <v>321905.75160203862</v>
      </c>
      <c r="D60" s="11">
        <f t="shared" si="9"/>
        <v>7.0000000000000007E-2</v>
      </c>
      <c r="E60" s="10">
        <f t="shared" si="14"/>
        <v>22533.402612142705</v>
      </c>
      <c r="F60" s="10">
        <f t="shared" si="0"/>
        <v>11266.701306071353</v>
      </c>
      <c r="G60" s="10">
        <f t="shared" si="18"/>
        <v>48822.372326309189</v>
      </c>
      <c r="H60" s="10">
        <f t="shared" si="15"/>
        <v>11266.701306071353</v>
      </c>
      <c r="I60" s="10">
        <f t="shared" si="10"/>
        <v>11266.701306071353</v>
      </c>
      <c r="J60" s="10">
        <f t="shared" si="2"/>
        <v>0</v>
      </c>
      <c r="K60" s="10">
        <f t="shared" si="11"/>
        <v>264123.62279163755</v>
      </c>
      <c r="M60">
        <f t="shared" si="16"/>
        <v>0.06</v>
      </c>
      <c r="N60">
        <f t="shared" si="17"/>
        <v>0.05</v>
      </c>
      <c r="O60">
        <v>1</v>
      </c>
      <c r="P60">
        <f t="shared" si="5"/>
        <v>0</v>
      </c>
      <c r="Q60">
        <f t="shared" si="6"/>
        <v>0</v>
      </c>
      <c r="R60">
        <f t="shared" si="7"/>
        <v>0</v>
      </c>
    </row>
    <row r="61" spans="1:18" x14ac:dyDescent="0.35">
      <c r="A61">
        <f t="shared" si="12"/>
        <v>58</v>
      </c>
      <c r="B61" s="12">
        <f t="shared" si="13"/>
        <v>45567</v>
      </c>
      <c r="C61" s="10">
        <f t="shared" si="8"/>
        <v>333172.45290810999</v>
      </c>
      <c r="D61" s="11">
        <f t="shared" si="9"/>
        <v>7.0000000000000007E-2</v>
      </c>
      <c r="E61" s="10">
        <f t="shared" si="14"/>
        <v>23322.071703567701</v>
      </c>
      <c r="F61" s="10">
        <f t="shared" si="0"/>
        <v>11661.03585178385</v>
      </c>
      <c r="G61" s="10">
        <f t="shared" si="18"/>
        <v>50531.155357730022</v>
      </c>
      <c r="H61" s="10">
        <f t="shared" si="15"/>
        <v>11661.035851783852</v>
      </c>
      <c r="I61" s="10">
        <f t="shared" si="10"/>
        <v>11661.035851783852</v>
      </c>
      <c r="J61" s="10">
        <f t="shared" si="2"/>
        <v>0</v>
      </c>
      <c r="K61" s="10">
        <f t="shared" si="11"/>
        <v>275784.65864342143</v>
      </c>
      <c r="M61">
        <f t="shared" si="16"/>
        <v>0.06</v>
      </c>
      <c r="N61">
        <f t="shared" si="17"/>
        <v>0.05</v>
      </c>
      <c r="O61">
        <v>2</v>
      </c>
      <c r="P61">
        <f t="shared" si="5"/>
        <v>0</v>
      </c>
      <c r="Q61">
        <f t="shared" si="6"/>
        <v>0</v>
      </c>
      <c r="R61">
        <f t="shared" si="7"/>
        <v>0</v>
      </c>
    </row>
    <row r="62" spans="1:18" x14ac:dyDescent="0.35">
      <c r="A62">
        <f t="shared" si="12"/>
        <v>59</v>
      </c>
      <c r="B62" s="12">
        <f t="shared" si="13"/>
        <v>45574</v>
      </c>
      <c r="C62" s="10">
        <f t="shared" si="8"/>
        <v>344833.48875989387</v>
      </c>
      <c r="D62" s="11">
        <f t="shared" si="9"/>
        <v>7.0000000000000007E-2</v>
      </c>
      <c r="E62" s="10">
        <f t="shared" si="14"/>
        <v>24138.344213192573</v>
      </c>
      <c r="F62" s="10">
        <f t="shared" si="0"/>
        <v>12069.172106596287</v>
      </c>
      <c r="G62" s="10">
        <f t="shared" si="18"/>
        <v>52299.745795250579</v>
      </c>
      <c r="H62" s="10">
        <f t="shared" si="15"/>
        <v>12069.172106596287</v>
      </c>
      <c r="I62" s="10">
        <f t="shared" si="10"/>
        <v>12069.172106596287</v>
      </c>
      <c r="J62" s="10">
        <f t="shared" si="2"/>
        <v>0</v>
      </c>
      <c r="K62" s="10">
        <f t="shared" si="11"/>
        <v>287853.83075001772</v>
      </c>
      <c r="M62">
        <f t="shared" si="16"/>
        <v>0.06</v>
      </c>
      <c r="N62">
        <f t="shared" si="17"/>
        <v>0.05</v>
      </c>
      <c r="O62">
        <v>3</v>
      </c>
      <c r="P62">
        <f t="shared" si="5"/>
        <v>0</v>
      </c>
      <c r="Q62">
        <f t="shared" si="6"/>
        <v>0</v>
      </c>
      <c r="R62">
        <f t="shared" si="7"/>
        <v>0</v>
      </c>
    </row>
    <row r="63" spans="1:18" x14ac:dyDescent="0.35">
      <c r="A63">
        <f t="shared" si="12"/>
        <v>60</v>
      </c>
      <c r="B63" s="12">
        <f t="shared" si="13"/>
        <v>45581</v>
      </c>
      <c r="C63" s="10">
        <f t="shared" si="8"/>
        <v>356902.66086649016</v>
      </c>
      <c r="D63" s="11">
        <f t="shared" si="9"/>
        <v>7.0000000000000007E-2</v>
      </c>
      <c r="E63" s="10">
        <f t="shared" si="14"/>
        <v>24983.186260654315</v>
      </c>
      <c r="F63" s="10">
        <f t="shared" si="0"/>
        <v>12491.593130327157</v>
      </c>
      <c r="G63" s="10">
        <f t="shared" si="18"/>
        <v>54130.236898084346</v>
      </c>
      <c r="H63" s="10">
        <f t="shared" si="15"/>
        <v>12491.593130327155</v>
      </c>
      <c r="I63" s="10">
        <f t="shared" si="10"/>
        <v>12591.593130327155</v>
      </c>
      <c r="J63" s="10">
        <f t="shared" si="2"/>
        <v>100</v>
      </c>
      <c r="K63" s="10">
        <f t="shared" si="11"/>
        <v>300345.4238803449</v>
      </c>
      <c r="M63">
        <f t="shared" si="16"/>
        <v>0.06</v>
      </c>
      <c r="N63">
        <f t="shared" si="17"/>
        <v>0.05</v>
      </c>
      <c r="O63">
        <v>4</v>
      </c>
      <c r="P63">
        <f t="shared" si="5"/>
        <v>100</v>
      </c>
      <c r="Q63">
        <f t="shared" si="6"/>
        <v>100</v>
      </c>
      <c r="R63">
        <f t="shared" si="7"/>
        <v>100</v>
      </c>
    </row>
    <row r="64" spans="1:18" x14ac:dyDescent="0.35">
      <c r="A64">
        <f t="shared" si="12"/>
        <v>61</v>
      </c>
      <c r="B64" s="12">
        <f t="shared" si="13"/>
        <v>45588</v>
      </c>
      <c r="C64" s="10">
        <f t="shared" si="8"/>
        <v>369494.25399681734</v>
      </c>
      <c r="D64" s="11">
        <f t="shared" si="9"/>
        <v>7.0000000000000007E-2</v>
      </c>
      <c r="E64" s="10">
        <f t="shared" si="14"/>
        <v>25864.597779777218</v>
      </c>
      <c r="F64" s="10">
        <f t="shared" si="0"/>
        <v>12932.298889888609</v>
      </c>
      <c r="G64" s="10">
        <f t="shared" si="18"/>
        <v>56039.961856183974</v>
      </c>
      <c r="H64" s="10">
        <f t="shared" si="15"/>
        <v>12932.298889888609</v>
      </c>
      <c r="I64" s="10">
        <f t="shared" si="10"/>
        <v>12932.298889888609</v>
      </c>
      <c r="J64" s="10">
        <f t="shared" si="2"/>
        <v>0</v>
      </c>
      <c r="K64" s="10">
        <f t="shared" si="11"/>
        <v>313277.72277023352</v>
      </c>
      <c r="M64">
        <f t="shared" si="16"/>
        <v>0.06</v>
      </c>
      <c r="N64">
        <f t="shared" si="17"/>
        <v>0.05</v>
      </c>
      <c r="O64">
        <v>1</v>
      </c>
      <c r="P64">
        <f t="shared" si="5"/>
        <v>0</v>
      </c>
      <c r="Q64">
        <f t="shared" si="6"/>
        <v>0</v>
      </c>
      <c r="R64">
        <f t="shared" si="7"/>
        <v>0</v>
      </c>
    </row>
    <row r="65" spans="1:18" x14ac:dyDescent="0.35">
      <c r="A65">
        <f t="shared" si="12"/>
        <v>62</v>
      </c>
      <c r="B65" s="12">
        <f t="shared" si="13"/>
        <v>45595</v>
      </c>
      <c r="C65" s="10">
        <f t="shared" si="8"/>
        <v>382426.55288670596</v>
      </c>
      <c r="D65" s="11">
        <f t="shared" si="9"/>
        <v>7.0000000000000007E-2</v>
      </c>
      <c r="E65" s="10">
        <f t="shared" si="14"/>
        <v>26769.858702069421</v>
      </c>
      <c r="F65" s="10">
        <f t="shared" si="0"/>
        <v>13384.929351034711</v>
      </c>
      <c r="G65" s="10">
        <f t="shared" si="18"/>
        <v>58001.360521150411</v>
      </c>
      <c r="H65" s="10">
        <f t="shared" si="15"/>
        <v>13384.929351034711</v>
      </c>
      <c r="I65" s="10">
        <f t="shared" si="10"/>
        <v>13384.929351034711</v>
      </c>
      <c r="J65" s="10">
        <f t="shared" si="2"/>
        <v>0</v>
      </c>
      <c r="K65" s="10">
        <f t="shared" si="11"/>
        <v>326662.65212126821</v>
      </c>
      <c r="M65">
        <f t="shared" si="16"/>
        <v>0.06</v>
      </c>
      <c r="N65">
        <f t="shared" si="17"/>
        <v>0.05</v>
      </c>
      <c r="O65">
        <v>2</v>
      </c>
      <c r="P65">
        <f t="shared" si="5"/>
        <v>0</v>
      </c>
      <c r="Q65">
        <f t="shared" si="6"/>
        <v>0</v>
      </c>
      <c r="R65">
        <f t="shared" si="7"/>
        <v>0</v>
      </c>
    </row>
    <row r="66" spans="1:18" x14ac:dyDescent="0.35">
      <c r="A66">
        <f t="shared" si="12"/>
        <v>63</v>
      </c>
      <c r="B66" s="12">
        <f t="shared" si="13"/>
        <v>45602</v>
      </c>
      <c r="C66" s="10">
        <f t="shared" si="8"/>
        <v>395811.48223774065</v>
      </c>
      <c r="D66" s="11">
        <f t="shared" si="9"/>
        <v>7.0000000000000007E-2</v>
      </c>
      <c r="E66" s="10">
        <f t="shared" si="14"/>
        <v>27706.80375664185</v>
      </c>
      <c r="F66" s="10">
        <f t="shared" si="0"/>
        <v>13853.401878320925</v>
      </c>
      <c r="G66" s="10">
        <f t="shared" si="18"/>
        <v>60031.408139390674</v>
      </c>
      <c r="H66" s="10">
        <f t="shared" si="15"/>
        <v>13853.401878320927</v>
      </c>
      <c r="I66" s="10">
        <f t="shared" si="10"/>
        <v>13853.401878320927</v>
      </c>
      <c r="J66" s="10">
        <f t="shared" si="2"/>
        <v>0</v>
      </c>
      <c r="K66" s="10">
        <f t="shared" si="11"/>
        <v>340516.05399958912</v>
      </c>
      <c r="M66">
        <f t="shared" si="16"/>
        <v>0.06</v>
      </c>
      <c r="N66">
        <f t="shared" si="17"/>
        <v>0.05</v>
      </c>
      <c r="O66">
        <v>3</v>
      </c>
      <c r="P66">
        <f t="shared" si="5"/>
        <v>0</v>
      </c>
      <c r="Q66">
        <f t="shared" si="6"/>
        <v>0</v>
      </c>
      <c r="R66">
        <f t="shared" si="7"/>
        <v>0</v>
      </c>
    </row>
    <row r="67" spans="1:18" x14ac:dyDescent="0.35">
      <c r="A67">
        <f t="shared" si="12"/>
        <v>64</v>
      </c>
      <c r="B67" s="12">
        <f t="shared" si="13"/>
        <v>45609</v>
      </c>
      <c r="C67" s="10">
        <f t="shared" si="8"/>
        <v>409664.88411606156</v>
      </c>
      <c r="D67" s="11">
        <f t="shared" si="9"/>
        <v>7.0000000000000007E-2</v>
      </c>
      <c r="E67" s="10">
        <f t="shared" si="14"/>
        <v>28676.541888124313</v>
      </c>
      <c r="F67" s="10">
        <f t="shared" ref="F67:F130" si="19">IF(E67&gt;J$1,E67*(100%-D$1),0)</f>
        <v>14338.270944062157</v>
      </c>
      <c r="G67" s="10">
        <f t="shared" si="18"/>
        <v>62132.507424269344</v>
      </c>
      <c r="H67" s="10">
        <f t="shared" si="15"/>
        <v>14338.270944062157</v>
      </c>
      <c r="I67" s="10">
        <f t="shared" si="10"/>
        <v>14438.270944062157</v>
      </c>
      <c r="J67" s="10">
        <f t="shared" si="2"/>
        <v>100</v>
      </c>
      <c r="K67" s="10">
        <f t="shared" si="11"/>
        <v>354854.32494365127</v>
      </c>
      <c r="M67">
        <f t="shared" si="16"/>
        <v>0.06</v>
      </c>
      <c r="N67">
        <f t="shared" si="17"/>
        <v>0.05</v>
      </c>
      <c r="O67">
        <v>4</v>
      </c>
      <c r="P67">
        <f t="shared" si="5"/>
        <v>100</v>
      </c>
      <c r="Q67">
        <f t="shared" si="6"/>
        <v>100</v>
      </c>
      <c r="R67">
        <f t="shared" si="7"/>
        <v>100</v>
      </c>
    </row>
    <row r="68" spans="1:18" x14ac:dyDescent="0.35">
      <c r="A68">
        <f t="shared" si="12"/>
        <v>65</v>
      </c>
      <c r="B68" s="12">
        <f t="shared" si="13"/>
        <v>45616</v>
      </c>
      <c r="C68" s="10">
        <f t="shared" si="8"/>
        <v>424103.15506012371</v>
      </c>
      <c r="D68" s="11">
        <f t="shared" si="9"/>
        <v>7.0000000000000007E-2</v>
      </c>
      <c r="E68" s="10">
        <f t="shared" si="14"/>
        <v>29687.220854208663</v>
      </c>
      <c r="F68" s="10">
        <f t="shared" si="19"/>
        <v>14843.610427104331</v>
      </c>
      <c r="G68" s="10">
        <f t="shared" si="18"/>
        <v>64322.311850785431</v>
      </c>
      <c r="H68" s="10">
        <f t="shared" si="15"/>
        <v>14843.610427104331</v>
      </c>
      <c r="I68" s="10">
        <f t="shared" si="10"/>
        <v>14843.610427104331</v>
      </c>
      <c r="J68" s="10">
        <f t="shared" ref="J68:J131" si="20">IF(V$1&gt;0,P68,0)</f>
        <v>0</v>
      </c>
      <c r="K68" s="10">
        <f t="shared" si="11"/>
        <v>369697.93537075561</v>
      </c>
      <c r="M68">
        <f t="shared" si="16"/>
        <v>0.06</v>
      </c>
      <c r="N68">
        <f t="shared" si="17"/>
        <v>0.05</v>
      </c>
      <c r="O68">
        <v>1</v>
      </c>
      <c r="P68">
        <f t="shared" ref="P68:P131" si="21">IF(V$1=1,T$1,Q68)</f>
        <v>0</v>
      </c>
      <c r="Q68">
        <f t="shared" ref="Q68:Q131" si="22">IF((V$1=2)*(OR(O68=2, O68= 4)),T$1,R68)</f>
        <v>0</v>
      </c>
      <c r="R68">
        <f t="shared" ref="R68:R131" si="23">IF((V$1=4)*(O68=4),T$1,0)</f>
        <v>0</v>
      </c>
    </row>
    <row r="69" spans="1:18" x14ac:dyDescent="0.35">
      <c r="A69">
        <f t="shared" si="12"/>
        <v>66</v>
      </c>
      <c r="B69" s="12">
        <f t="shared" si="13"/>
        <v>45623</v>
      </c>
      <c r="C69" s="10">
        <f t="shared" ref="C69:C132" si="24">C68+I68</f>
        <v>438946.76548722805</v>
      </c>
      <c r="D69" s="11">
        <f t="shared" ref="D69:D132" si="25">IF(C69&gt;29999.99,7%,M69)</f>
        <v>7.0000000000000007E-2</v>
      </c>
      <c r="E69" s="10">
        <f t="shared" si="14"/>
        <v>30726.273584105966</v>
      </c>
      <c r="F69" s="10">
        <f t="shared" si="19"/>
        <v>15363.136792052983</v>
      </c>
      <c r="G69" s="10">
        <f t="shared" si="18"/>
        <v>66573.59276556292</v>
      </c>
      <c r="H69" s="10">
        <f t="shared" si="15"/>
        <v>15363.136792052983</v>
      </c>
      <c r="I69" s="10">
        <f t="shared" ref="I69:I75" si="26">IF(H69+J69&gt;9.99,H69+J69,0)</f>
        <v>15363.136792052983</v>
      </c>
      <c r="J69" s="10">
        <f t="shared" si="20"/>
        <v>0</v>
      </c>
      <c r="K69" s="10">
        <f t="shared" ref="K69:K132" si="27">F69+K68</f>
        <v>385061.07216280862</v>
      </c>
      <c r="M69">
        <f t="shared" si="16"/>
        <v>0.06</v>
      </c>
      <c r="N69">
        <f t="shared" si="17"/>
        <v>0.05</v>
      </c>
      <c r="O69">
        <v>2</v>
      </c>
      <c r="P69">
        <f t="shared" si="21"/>
        <v>0</v>
      </c>
      <c r="Q69">
        <f t="shared" si="22"/>
        <v>0</v>
      </c>
      <c r="R69">
        <f t="shared" si="23"/>
        <v>0</v>
      </c>
    </row>
    <row r="70" spans="1:18" x14ac:dyDescent="0.35">
      <c r="A70">
        <f t="shared" ref="A70:A133" si="28">A69+1</f>
        <v>67</v>
      </c>
      <c r="B70" s="12">
        <f t="shared" ref="B70:B133" si="29">B69+7</f>
        <v>45630</v>
      </c>
      <c r="C70" s="10">
        <f t="shared" si="24"/>
        <v>454309.90227928106</v>
      </c>
      <c r="D70" s="11">
        <f t="shared" si="25"/>
        <v>7.0000000000000007E-2</v>
      </c>
      <c r="E70" s="10">
        <f t="shared" ref="E70:E133" si="30">C70*D70</f>
        <v>31801.693159549675</v>
      </c>
      <c r="F70" s="10">
        <f t="shared" si="19"/>
        <v>15900.846579774838</v>
      </c>
      <c r="G70" s="10">
        <f t="shared" si="18"/>
        <v>68903.668512357632</v>
      </c>
      <c r="H70" s="10">
        <f t="shared" ref="H70:H133" si="31">E70-F70+H69-I69+J69</f>
        <v>15900.846579774838</v>
      </c>
      <c r="I70" s="10">
        <f t="shared" si="26"/>
        <v>15900.846579774838</v>
      </c>
      <c r="J70" s="10">
        <f t="shared" si="20"/>
        <v>0</v>
      </c>
      <c r="K70" s="10">
        <f t="shared" si="27"/>
        <v>400961.91874258348</v>
      </c>
      <c r="M70">
        <f t="shared" si="16"/>
        <v>0.06</v>
      </c>
      <c r="N70">
        <f t="shared" si="17"/>
        <v>0.05</v>
      </c>
      <c r="O70">
        <v>3</v>
      </c>
      <c r="P70">
        <f t="shared" si="21"/>
        <v>0</v>
      </c>
      <c r="Q70">
        <f t="shared" si="22"/>
        <v>0</v>
      </c>
      <c r="R70">
        <f t="shared" si="23"/>
        <v>0</v>
      </c>
    </row>
    <row r="71" spans="1:18" x14ac:dyDescent="0.35">
      <c r="A71">
        <f t="shared" si="28"/>
        <v>68</v>
      </c>
      <c r="B71" s="12">
        <f t="shared" si="29"/>
        <v>45637</v>
      </c>
      <c r="C71" s="10">
        <f t="shared" si="24"/>
        <v>470210.74885905592</v>
      </c>
      <c r="D71" s="11">
        <f t="shared" si="25"/>
        <v>7.0000000000000007E-2</v>
      </c>
      <c r="E71" s="10">
        <f t="shared" si="30"/>
        <v>32914.752420133918</v>
      </c>
      <c r="F71" s="10">
        <f t="shared" si="19"/>
        <v>16457.376210066959</v>
      </c>
      <c r="G71" s="10">
        <f t="shared" si="18"/>
        <v>71315.296910290155</v>
      </c>
      <c r="H71" s="10">
        <f t="shared" si="31"/>
        <v>16457.376210066963</v>
      </c>
      <c r="I71" s="10">
        <f t="shared" si="26"/>
        <v>16557.376210066963</v>
      </c>
      <c r="J71" s="10">
        <f t="shared" si="20"/>
        <v>100</v>
      </c>
      <c r="K71" s="10">
        <f t="shared" si="27"/>
        <v>417419.29495265044</v>
      </c>
      <c r="M71">
        <f t="shared" si="16"/>
        <v>0.06</v>
      </c>
      <c r="N71">
        <f t="shared" si="17"/>
        <v>0.05</v>
      </c>
      <c r="O71">
        <v>4</v>
      </c>
      <c r="P71">
        <f t="shared" si="21"/>
        <v>100</v>
      </c>
      <c r="Q71">
        <f t="shared" si="22"/>
        <v>100</v>
      </c>
      <c r="R71">
        <f t="shared" si="23"/>
        <v>100</v>
      </c>
    </row>
    <row r="72" spans="1:18" x14ac:dyDescent="0.35">
      <c r="A72">
        <f t="shared" si="28"/>
        <v>69</v>
      </c>
      <c r="B72" s="12">
        <f t="shared" si="29"/>
        <v>45644</v>
      </c>
      <c r="C72" s="10">
        <f t="shared" si="24"/>
        <v>486768.12506912288</v>
      </c>
      <c r="D72" s="11">
        <f t="shared" si="25"/>
        <v>7.0000000000000007E-2</v>
      </c>
      <c r="E72" s="10">
        <f t="shared" si="30"/>
        <v>34073.768754838602</v>
      </c>
      <c r="F72" s="10">
        <f t="shared" si="19"/>
        <v>17036.884377419301</v>
      </c>
      <c r="G72" s="10">
        <f t="shared" si="18"/>
        <v>73826.498968816974</v>
      </c>
      <c r="H72" s="10">
        <f t="shared" si="31"/>
        <v>17036.884377419301</v>
      </c>
      <c r="I72" s="10">
        <f t="shared" si="26"/>
        <v>17036.884377419301</v>
      </c>
      <c r="J72" s="10">
        <f t="shared" si="20"/>
        <v>0</v>
      </c>
      <c r="K72" s="10">
        <f t="shared" si="27"/>
        <v>434456.17933006975</v>
      </c>
      <c r="M72">
        <f t="shared" si="16"/>
        <v>0.06</v>
      </c>
      <c r="N72">
        <f t="shared" si="17"/>
        <v>0.05</v>
      </c>
      <c r="O72">
        <v>1</v>
      </c>
      <c r="P72">
        <f t="shared" si="21"/>
        <v>0</v>
      </c>
      <c r="Q72">
        <f t="shared" si="22"/>
        <v>0</v>
      </c>
      <c r="R72">
        <f t="shared" si="23"/>
        <v>0</v>
      </c>
    </row>
    <row r="73" spans="1:18" x14ac:dyDescent="0.35">
      <c r="A73">
        <f t="shared" si="28"/>
        <v>70</v>
      </c>
      <c r="B73" s="12">
        <f t="shared" si="29"/>
        <v>45651</v>
      </c>
      <c r="C73" s="10">
        <f t="shared" si="24"/>
        <v>503805.00944654219</v>
      </c>
      <c r="D73" s="11">
        <f t="shared" si="25"/>
        <v>7.0000000000000007E-2</v>
      </c>
      <c r="E73" s="10">
        <f t="shared" si="30"/>
        <v>35266.350661257959</v>
      </c>
      <c r="F73" s="10">
        <f t="shared" si="19"/>
        <v>17633.175330628979</v>
      </c>
      <c r="G73" s="10">
        <f t="shared" si="18"/>
        <v>76410.426432725581</v>
      </c>
      <c r="H73" s="10">
        <f t="shared" si="31"/>
        <v>17633.175330628983</v>
      </c>
      <c r="I73" s="10">
        <f t="shared" si="26"/>
        <v>17633.175330628983</v>
      </c>
      <c r="J73" s="10">
        <f t="shared" si="20"/>
        <v>0</v>
      </c>
      <c r="K73" s="10">
        <f t="shared" si="27"/>
        <v>452089.35466069874</v>
      </c>
      <c r="M73">
        <f t="shared" si="16"/>
        <v>0.06</v>
      </c>
      <c r="N73">
        <f t="shared" si="17"/>
        <v>0.05</v>
      </c>
      <c r="O73">
        <v>2</v>
      </c>
      <c r="P73">
        <f t="shared" si="21"/>
        <v>0</v>
      </c>
      <c r="Q73">
        <f t="shared" si="22"/>
        <v>0</v>
      </c>
      <c r="R73">
        <f t="shared" si="23"/>
        <v>0</v>
      </c>
    </row>
    <row r="74" spans="1:18" x14ac:dyDescent="0.35">
      <c r="A74">
        <f t="shared" si="28"/>
        <v>71</v>
      </c>
      <c r="B74" s="12">
        <f t="shared" si="29"/>
        <v>45658</v>
      </c>
      <c r="C74" s="10">
        <f t="shared" si="24"/>
        <v>521438.18477717118</v>
      </c>
      <c r="D74" s="11">
        <f t="shared" si="25"/>
        <v>7.0000000000000007E-2</v>
      </c>
      <c r="E74" s="10">
        <f t="shared" si="30"/>
        <v>36500.672934401984</v>
      </c>
      <c r="F74" s="10">
        <f t="shared" si="19"/>
        <v>18250.336467200992</v>
      </c>
      <c r="G74" s="10">
        <f t="shared" si="18"/>
        <v>79084.79135787097</v>
      </c>
      <c r="H74" s="10">
        <f t="shared" si="31"/>
        <v>18250.336467200992</v>
      </c>
      <c r="I74" s="10">
        <f t="shared" si="26"/>
        <v>18250.336467200992</v>
      </c>
      <c r="J74" s="10">
        <f t="shared" si="20"/>
        <v>0</v>
      </c>
      <c r="K74" s="10">
        <f t="shared" si="27"/>
        <v>470339.69112789974</v>
      </c>
      <c r="M74">
        <f t="shared" si="16"/>
        <v>0.06</v>
      </c>
      <c r="N74">
        <f t="shared" si="17"/>
        <v>0.05</v>
      </c>
      <c r="O74">
        <v>3</v>
      </c>
      <c r="P74">
        <f t="shared" si="21"/>
        <v>0</v>
      </c>
      <c r="Q74">
        <f t="shared" si="22"/>
        <v>0</v>
      </c>
      <c r="R74">
        <f t="shared" si="23"/>
        <v>0</v>
      </c>
    </row>
    <row r="75" spans="1:18" x14ac:dyDescent="0.35">
      <c r="A75">
        <f t="shared" si="28"/>
        <v>72</v>
      </c>
      <c r="B75" s="12">
        <f t="shared" si="29"/>
        <v>45665</v>
      </c>
      <c r="C75" s="10">
        <f t="shared" si="24"/>
        <v>539688.52124437212</v>
      </c>
      <c r="D75" s="11">
        <f t="shared" si="25"/>
        <v>7.0000000000000007E-2</v>
      </c>
      <c r="E75" s="10">
        <f t="shared" si="30"/>
        <v>37778.196487106055</v>
      </c>
      <c r="F75" s="10">
        <f t="shared" si="19"/>
        <v>18889.098243553028</v>
      </c>
      <c r="G75" s="10">
        <f t="shared" si="18"/>
        <v>81852.759055396455</v>
      </c>
      <c r="H75" s="10">
        <f t="shared" si="31"/>
        <v>18889.098243553031</v>
      </c>
      <c r="I75" s="10">
        <f t="shared" si="26"/>
        <v>18989.098243553031</v>
      </c>
      <c r="J75" s="10">
        <f t="shared" si="20"/>
        <v>100</v>
      </c>
      <c r="K75" s="10">
        <f t="shared" si="27"/>
        <v>489228.78937145276</v>
      </c>
      <c r="M75">
        <f t="shared" ref="M75:M138" si="32">IF(C75&gt;9999.99,6%,N75)</f>
        <v>0.06</v>
      </c>
      <c r="N75">
        <f t="shared" ref="N75:N138" si="33">IF(C75&lt;2500,4%,5%)</f>
        <v>0.05</v>
      </c>
      <c r="O75">
        <v>4</v>
      </c>
      <c r="P75">
        <f t="shared" si="21"/>
        <v>100</v>
      </c>
      <c r="Q75">
        <f t="shared" si="22"/>
        <v>100</v>
      </c>
      <c r="R75">
        <f t="shared" si="23"/>
        <v>100</v>
      </c>
    </row>
    <row r="76" spans="1:18" x14ac:dyDescent="0.35">
      <c r="A76">
        <f t="shared" si="28"/>
        <v>73</v>
      </c>
      <c r="B76" s="12">
        <f t="shared" si="29"/>
        <v>45672</v>
      </c>
      <c r="C76" s="10">
        <f t="shared" si="24"/>
        <v>558677.6194879252</v>
      </c>
      <c r="D76" s="11">
        <f t="shared" si="25"/>
        <v>7.0000000000000007E-2</v>
      </c>
      <c r="E76" s="10">
        <f t="shared" si="30"/>
        <v>39107.433364154771</v>
      </c>
      <c r="F76" s="10">
        <f t="shared" si="19"/>
        <v>19553.716682077385</v>
      </c>
      <c r="G76" s="10">
        <f t="shared" si="18"/>
        <v>84732.772289002009</v>
      </c>
      <c r="H76" s="10">
        <f t="shared" si="31"/>
        <v>19553.716682077385</v>
      </c>
      <c r="I76" s="10">
        <f t="shared" ref="I76:I139" si="34">IF(H76+J76&gt;9.99,H76+J76,0)</f>
        <v>19553.716682077385</v>
      </c>
      <c r="J76" s="10">
        <f t="shared" si="20"/>
        <v>0</v>
      </c>
      <c r="K76" s="10">
        <f t="shared" si="27"/>
        <v>508782.50605353015</v>
      </c>
      <c r="M76">
        <f t="shared" si="32"/>
        <v>0.06</v>
      </c>
      <c r="N76">
        <f t="shared" si="33"/>
        <v>0.05</v>
      </c>
      <c r="O76">
        <v>1</v>
      </c>
      <c r="P76">
        <f t="shared" si="21"/>
        <v>0</v>
      </c>
      <c r="Q76">
        <f t="shared" si="22"/>
        <v>0</v>
      </c>
      <c r="R76">
        <f t="shared" si="23"/>
        <v>0</v>
      </c>
    </row>
    <row r="77" spans="1:18" x14ac:dyDescent="0.35">
      <c r="A77">
        <f t="shared" si="28"/>
        <v>74</v>
      </c>
      <c r="B77" s="12">
        <f t="shared" si="29"/>
        <v>45679</v>
      </c>
      <c r="C77" s="10">
        <f t="shared" si="24"/>
        <v>578231.33617000259</v>
      </c>
      <c r="D77" s="11">
        <f t="shared" si="25"/>
        <v>7.0000000000000007E-2</v>
      </c>
      <c r="E77" s="10">
        <f t="shared" si="30"/>
        <v>40476.193531900186</v>
      </c>
      <c r="F77" s="10">
        <f t="shared" si="19"/>
        <v>20238.096765950093</v>
      </c>
      <c r="G77" s="10">
        <f t="shared" si="18"/>
        <v>87698.419319117078</v>
      </c>
      <c r="H77" s="10">
        <f t="shared" si="31"/>
        <v>20238.096765950089</v>
      </c>
      <c r="I77" s="10">
        <f t="shared" si="34"/>
        <v>20238.096765950089</v>
      </c>
      <c r="J77" s="10">
        <f t="shared" si="20"/>
        <v>0</v>
      </c>
      <c r="K77" s="10">
        <f t="shared" si="27"/>
        <v>529020.60281948023</v>
      </c>
      <c r="M77">
        <f t="shared" si="32"/>
        <v>0.06</v>
      </c>
      <c r="N77">
        <f t="shared" si="33"/>
        <v>0.05</v>
      </c>
      <c r="O77">
        <v>2</v>
      </c>
      <c r="P77">
        <f t="shared" si="21"/>
        <v>0</v>
      </c>
      <c r="Q77">
        <f t="shared" si="22"/>
        <v>0</v>
      </c>
      <c r="R77">
        <f t="shared" si="23"/>
        <v>0</v>
      </c>
    </row>
    <row r="78" spans="1:18" x14ac:dyDescent="0.35">
      <c r="A78">
        <f t="shared" si="28"/>
        <v>75</v>
      </c>
      <c r="B78" s="12">
        <f t="shared" si="29"/>
        <v>45686</v>
      </c>
      <c r="C78" s="10">
        <f t="shared" si="24"/>
        <v>598469.43293595267</v>
      </c>
      <c r="D78" s="11">
        <f t="shared" si="25"/>
        <v>7.0000000000000007E-2</v>
      </c>
      <c r="E78" s="10">
        <f t="shared" si="30"/>
        <v>41892.86030551669</v>
      </c>
      <c r="F78" s="10">
        <f t="shared" si="19"/>
        <v>20946.430152758345</v>
      </c>
      <c r="G78" s="10">
        <f t="shared" si="18"/>
        <v>90767.86399528617</v>
      </c>
      <c r="H78" s="10">
        <f t="shared" si="31"/>
        <v>20946.430152758345</v>
      </c>
      <c r="I78" s="10">
        <f t="shared" si="34"/>
        <v>20946.430152758345</v>
      </c>
      <c r="J78" s="10">
        <f t="shared" si="20"/>
        <v>0</v>
      </c>
      <c r="K78" s="10">
        <f t="shared" si="27"/>
        <v>549967.03297223861</v>
      </c>
      <c r="M78">
        <f t="shared" si="32"/>
        <v>0.06</v>
      </c>
      <c r="N78">
        <f t="shared" si="33"/>
        <v>0.05</v>
      </c>
      <c r="O78">
        <v>3</v>
      </c>
      <c r="P78">
        <f t="shared" si="21"/>
        <v>0</v>
      </c>
      <c r="Q78">
        <f t="shared" si="22"/>
        <v>0</v>
      </c>
      <c r="R78">
        <f t="shared" si="23"/>
        <v>0</v>
      </c>
    </row>
    <row r="79" spans="1:18" x14ac:dyDescent="0.35">
      <c r="A79">
        <f t="shared" si="28"/>
        <v>76</v>
      </c>
      <c r="B79" s="12">
        <f t="shared" si="29"/>
        <v>45693</v>
      </c>
      <c r="C79" s="10">
        <f t="shared" si="24"/>
        <v>619415.86308871105</v>
      </c>
      <c r="D79" s="11">
        <f t="shared" si="25"/>
        <v>7.0000000000000007E-2</v>
      </c>
      <c r="E79" s="10">
        <f t="shared" si="30"/>
        <v>43359.110416209776</v>
      </c>
      <c r="F79" s="10">
        <f t="shared" si="19"/>
        <v>21679.555208104888</v>
      </c>
      <c r="G79" s="10">
        <f t="shared" si="18"/>
        <v>93944.739235121175</v>
      </c>
      <c r="H79" s="10">
        <f t="shared" si="31"/>
        <v>21679.555208104888</v>
      </c>
      <c r="I79" s="10">
        <f t="shared" si="34"/>
        <v>21779.555208104888</v>
      </c>
      <c r="J79" s="10">
        <f t="shared" si="20"/>
        <v>100</v>
      </c>
      <c r="K79" s="10">
        <f t="shared" si="27"/>
        <v>571646.5881803435</v>
      </c>
      <c r="M79">
        <f t="shared" si="32"/>
        <v>0.06</v>
      </c>
      <c r="N79">
        <f t="shared" si="33"/>
        <v>0.05</v>
      </c>
      <c r="O79">
        <v>4</v>
      </c>
      <c r="P79">
        <f t="shared" si="21"/>
        <v>100</v>
      </c>
      <c r="Q79">
        <f t="shared" si="22"/>
        <v>100</v>
      </c>
      <c r="R79">
        <f t="shared" si="23"/>
        <v>100</v>
      </c>
    </row>
    <row r="80" spans="1:18" x14ac:dyDescent="0.35">
      <c r="A80">
        <f t="shared" si="28"/>
        <v>77</v>
      </c>
      <c r="B80" s="12">
        <f t="shared" si="29"/>
        <v>45700</v>
      </c>
      <c r="C80" s="10">
        <f t="shared" si="24"/>
        <v>641195.41829681594</v>
      </c>
      <c r="D80" s="11">
        <f t="shared" si="25"/>
        <v>7.0000000000000007E-2</v>
      </c>
      <c r="E80" s="10">
        <f t="shared" si="30"/>
        <v>44883.67928077712</v>
      </c>
      <c r="F80" s="10">
        <f t="shared" si="19"/>
        <v>22441.83964038856</v>
      </c>
      <c r="G80" s="10">
        <f t="shared" si="18"/>
        <v>97247.971775017097</v>
      </c>
      <c r="H80" s="10">
        <f t="shared" si="31"/>
        <v>22441.839640388564</v>
      </c>
      <c r="I80" s="10">
        <f t="shared" si="34"/>
        <v>22441.839640388564</v>
      </c>
      <c r="J80" s="10">
        <f t="shared" si="20"/>
        <v>0</v>
      </c>
      <c r="K80" s="10">
        <f t="shared" si="27"/>
        <v>594088.42782073212</v>
      </c>
      <c r="M80">
        <f t="shared" si="32"/>
        <v>0.06</v>
      </c>
      <c r="N80">
        <f t="shared" si="33"/>
        <v>0.05</v>
      </c>
      <c r="O80">
        <v>1</v>
      </c>
      <c r="P80">
        <f t="shared" si="21"/>
        <v>0</v>
      </c>
      <c r="Q80">
        <f t="shared" si="22"/>
        <v>0</v>
      </c>
      <c r="R80">
        <f t="shared" si="23"/>
        <v>0</v>
      </c>
    </row>
    <row r="81" spans="1:18" x14ac:dyDescent="0.35">
      <c r="A81">
        <f t="shared" si="28"/>
        <v>78</v>
      </c>
      <c r="B81" s="12">
        <f t="shared" si="29"/>
        <v>45707</v>
      </c>
      <c r="C81" s="10">
        <f t="shared" si="24"/>
        <v>663637.25793720456</v>
      </c>
      <c r="D81" s="11">
        <f t="shared" si="25"/>
        <v>7.0000000000000007E-2</v>
      </c>
      <c r="E81" s="10">
        <f t="shared" si="30"/>
        <v>46454.608055604323</v>
      </c>
      <c r="F81" s="10">
        <f t="shared" si="19"/>
        <v>23227.304027802162</v>
      </c>
      <c r="G81" s="10">
        <f t="shared" si="18"/>
        <v>100651.6507871427</v>
      </c>
      <c r="H81" s="10">
        <f t="shared" si="31"/>
        <v>23227.304027802158</v>
      </c>
      <c r="I81" s="10">
        <f t="shared" si="34"/>
        <v>23227.304027802158</v>
      </c>
      <c r="J81" s="10">
        <f t="shared" si="20"/>
        <v>0</v>
      </c>
      <c r="K81" s="10">
        <f t="shared" si="27"/>
        <v>617315.73184853431</v>
      </c>
      <c r="M81">
        <f t="shared" si="32"/>
        <v>0.06</v>
      </c>
      <c r="N81">
        <f t="shared" si="33"/>
        <v>0.05</v>
      </c>
      <c r="O81">
        <v>2</v>
      </c>
      <c r="P81">
        <f t="shared" si="21"/>
        <v>0</v>
      </c>
      <c r="Q81">
        <f t="shared" si="22"/>
        <v>0</v>
      </c>
      <c r="R81">
        <f t="shared" si="23"/>
        <v>0</v>
      </c>
    </row>
    <row r="82" spans="1:18" x14ac:dyDescent="0.35">
      <c r="A82">
        <f t="shared" si="28"/>
        <v>79</v>
      </c>
      <c r="B82" s="12">
        <f t="shared" si="29"/>
        <v>45714</v>
      </c>
      <c r="C82" s="10">
        <f t="shared" si="24"/>
        <v>686864.56196500675</v>
      </c>
      <c r="D82" s="11">
        <f t="shared" si="25"/>
        <v>7.0000000000000007E-2</v>
      </c>
      <c r="E82" s="10">
        <f t="shared" si="30"/>
        <v>48080.519337550475</v>
      </c>
      <c r="F82" s="10">
        <f t="shared" si="19"/>
        <v>24040.259668775238</v>
      </c>
      <c r="G82" s="10">
        <f t="shared" si="18"/>
        <v>104174.4585646927</v>
      </c>
      <c r="H82" s="10">
        <f t="shared" si="31"/>
        <v>24040.259668775238</v>
      </c>
      <c r="I82" s="10">
        <f t="shared" si="34"/>
        <v>24040.259668775238</v>
      </c>
      <c r="J82" s="10">
        <f t="shared" si="20"/>
        <v>0</v>
      </c>
      <c r="K82" s="10">
        <f t="shared" si="27"/>
        <v>641355.99151730957</v>
      </c>
      <c r="M82">
        <f t="shared" si="32"/>
        <v>0.06</v>
      </c>
      <c r="N82">
        <f t="shared" si="33"/>
        <v>0.05</v>
      </c>
      <c r="O82">
        <v>3</v>
      </c>
      <c r="P82">
        <f t="shared" si="21"/>
        <v>0</v>
      </c>
      <c r="Q82">
        <f t="shared" si="22"/>
        <v>0</v>
      </c>
      <c r="R82">
        <f t="shared" si="23"/>
        <v>0</v>
      </c>
    </row>
    <row r="83" spans="1:18" x14ac:dyDescent="0.35">
      <c r="A83">
        <f t="shared" si="28"/>
        <v>80</v>
      </c>
      <c r="B83" s="12">
        <f t="shared" si="29"/>
        <v>45721</v>
      </c>
      <c r="C83" s="10">
        <f t="shared" si="24"/>
        <v>710904.821633782</v>
      </c>
      <c r="D83" s="11">
        <f t="shared" si="25"/>
        <v>7.0000000000000007E-2</v>
      </c>
      <c r="E83" s="10">
        <f t="shared" si="30"/>
        <v>49763.337514364743</v>
      </c>
      <c r="F83" s="10">
        <f t="shared" si="19"/>
        <v>24881.668757182371</v>
      </c>
      <c r="G83" s="10">
        <f t="shared" si="18"/>
        <v>107820.56461445695</v>
      </c>
      <c r="H83" s="10">
        <f t="shared" si="31"/>
        <v>24881.668757182371</v>
      </c>
      <c r="I83" s="10">
        <f t="shared" si="34"/>
        <v>24981.668757182371</v>
      </c>
      <c r="J83" s="10">
        <f t="shared" si="20"/>
        <v>100</v>
      </c>
      <c r="K83" s="10">
        <f t="shared" si="27"/>
        <v>666237.66027449188</v>
      </c>
      <c r="M83">
        <f t="shared" si="32"/>
        <v>0.06</v>
      </c>
      <c r="N83">
        <f t="shared" si="33"/>
        <v>0.05</v>
      </c>
      <c r="O83">
        <v>4</v>
      </c>
      <c r="P83">
        <f t="shared" si="21"/>
        <v>100</v>
      </c>
      <c r="Q83">
        <f t="shared" si="22"/>
        <v>100</v>
      </c>
      <c r="R83">
        <f t="shared" si="23"/>
        <v>100</v>
      </c>
    </row>
    <row r="84" spans="1:18" x14ac:dyDescent="0.35">
      <c r="A84">
        <f t="shared" si="28"/>
        <v>81</v>
      </c>
      <c r="B84" s="12">
        <f t="shared" si="29"/>
        <v>45728</v>
      </c>
      <c r="C84" s="10">
        <f t="shared" si="24"/>
        <v>735886.49039096432</v>
      </c>
      <c r="D84" s="11">
        <f t="shared" si="25"/>
        <v>7.0000000000000007E-2</v>
      </c>
      <c r="E84" s="10">
        <f t="shared" si="30"/>
        <v>51512.054327367507</v>
      </c>
      <c r="F84" s="10">
        <f t="shared" si="19"/>
        <v>25756.027163683753</v>
      </c>
      <c r="G84" s="10">
        <f t="shared" si="18"/>
        <v>111609.4510426296</v>
      </c>
      <c r="H84" s="10">
        <f t="shared" si="31"/>
        <v>25756.027163683757</v>
      </c>
      <c r="I84" s="10">
        <f t="shared" si="34"/>
        <v>25756.027163683757</v>
      </c>
      <c r="J84" s="10">
        <f t="shared" si="20"/>
        <v>0</v>
      </c>
      <c r="K84" s="10">
        <f t="shared" si="27"/>
        <v>691993.68743817566</v>
      </c>
      <c r="M84">
        <f t="shared" si="32"/>
        <v>0.06</v>
      </c>
      <c r="N84">
        <f t="shared" si="33"/>
        <v>0.05</v>
      </c>
      <c r="O84">
        <v>1</v>
      </c>
      <c r="P84">
        <f t="shared" si="21"/>
        <v>0</v>
      </c>
      <c r="Q84">
        <f t="shared" si="22"/>
        <v>0</v>
      </c>
      <c r="R84">
        <f t="shared" si="23"/>
        <v>0</v>
      </c>
    </row>
    <row r="85" spans="1:18" x14ac:dyDescent="0.35">
      <c r="A85">
        <f t="shared" si="28"/>
        <v>82</v>
      </c>
      <c r="B85" s="12">
        <f t="shared" si="29"/>
        <v>45735</v>
      </c>
      <c r="C85" s="10">
        <f t="shared" si="24"/>
        <v>761642.5175546481</v>
      </c>
      <c r="D85" s="11">
        <f t="shared" si="25"/>
        <v>7.0000000000000007E-2</v>
      </c>
      <c r="E85" s="10">
        <f t="shared" si="30"/>
        <v>53314.97622882537</v>
      </c>
      <c r="F85" s="10">
        <f t="shared" si="19"/>
        <v>26657.488114412685</v>
      </c>
      <c r="G85" s="10">
        <f t="shared" si="18"/>
        <v>115515.78182912164</v>
      </c>
      <c r="H85" s="10">
        <f t="shared" si="31"/>
        <v>26657.488114412685</v>
      </c>
      <c r="I85" s="10">
        <f t="shared" si="34"/>
        <v>26657.488114412685</v>
      </c>
      <c r="J85" s="10">
        <f t="shared" si="20"/>
        <v>0</v>
      </c>
      <c r="K85" s="10">
        <f t="shared" si="27"/>
        <v>718651.17555258831</v>
      </c>
      <c r="M85">
        <f t="shared" si="32"/>
        <v>0.06</v>
      </c>
      <c r="N85">
        <f t="shared" si="33"/>
        <v>0.05</v>
      </c>
      <c r="O85">
        <v>2</v>
      </c>
      <c r="P85">
        <f t="shared" si="21"/>
        <v>0</v>
      </c>
      <c r="Q85">
        <f t="shared" si="22"/>
        <v>0</v>
      </c>
      <c r="R85">
        <f t="shared" si="23"/>
        <v>0</v>
      </c>
    </row>
    <row r="86" spans="1:18" x14ac:dyDescent="0.35">
      <c r="A86">
        <f t="shared" si="28"/>
        <v>83</v>
      </c>
      <c r="B86" s="12">
        <f t="shared" si="29"/>
        <v>45742</v>
      </c>
      <c r="C86" s="10">
        <f t="shared" si="24"/>
        <v>788300.00566906075</v>
      </c>
      <c r="D86" s="11">
        <f t="shared" si="25"/>
        <v>7.0000000000000007E-2</v>
      </c>
      <c r="E86" s="10">
        <f t="shared" si="30"/>
        <v>55181.000396834257</v>
      </c>
      <c r="F86" s="10">
        <f t="shared" si="19"/>
        <v>27590.500198417129</v>
      </c>
      <c r="G86" s="10">
        <f t="shared" si="18"/>
        <v>119558.83419314089</v>
      </c>
      <c r="H86" s="10">
        <f t="shared" si="31"/>
        <v>27590.500198417125</v>
      </c>
      <c r="I86" s="10">
        <f t="shared" si="34"/>
        <v>27590.500198417125</v>
      </c>
      <c r="J86" s="10">
        <f t="shared" si="20"/>
        <v>0</v>
      </c>
      <c r="K86" s="10">
        <f t="shared" si="27"/>
        <v>746241.67575100542</v>
      </c>
      <c r="M86">
        <f t="shared" si="32"/>
        <v>0.06</v>
      </c>
      <c r="N86">
        <f t="shared" si="33"/>
        <v>0.05</v>
      </c>
      <c r="O86">
        <v>3</v>
      </c>
      <c r="P86">
        <f t="shared" si="21"/>
        <v>0</v>
      </c>
      <c r="Q86">
        <f t="shared" si="22"/>
        <v>0</v>
      </c>
      <c r="R86">
        <f t="shared" si="23"/>
        <v>0</v>
      </c>
    </row>
    <row r="87" spans="1:18" x14ac:dyDescent="0.35">
      <c r="A87">
        <f t="shared" si="28"/>
        <v>84</v>
      </c>
      <c r="B87" s="12">
        <f t="shared" si="29"/>
        <v>45749</v>
      </c>
      <c r="C87" s="10">
        <f t="shared" si="24"/>
        <v>815890.50586747786</v>
      </c>
      <c r="D87" s="11">
        <f t="shared" si="25"/>
        <v>7.0000000000000007E-2</v>
      </c>
      <c r="E87" s="10">
        <f t="shared" si="30"/>
        <v>57112.335410723455</v>
      </c>
      <c r="F87" s="10">
        <f t="shared" si="19"/>
        <v>28556.167705361728</v>
      </c>
      <c r="G87" s="10">
        <f t="shared" si="18"/>
        <v>123743.39338990081</v>
      </c>
      <c r="H87" s="10">
        <f t="shared" si="31"/>
        <v>28556.167705361731</v>
      </c>
      <c r="I87" s="10">
        <f t="shared" si="34"/>
        <v>28656.167705361731</v>
      </c>
      <c r="J87" s="10">
        <f t="shared" si="20"/>
        <v>100</v>
      </c>
      <c r="K87" s="10">
        <f t="shared" si="27"/>
        <v>774797.84345636715</v>
      </c>
      <c r="M87">
        <f t="shared" si="32"/>
        <v>0.06</v>
      </c>
      <c r="N87">
        <f t="shared" si="33"/>
        <v>0.05</v>
      </c>
      <c r="O87">
        <v>4</v>
      </c>
      <c r="P87">
        <f t="shared" si="21"/>
        <v>100</v>
      </c>
      <c r="Q87">
        <f t="shared" si="22"/>
        <v>100</v>
      </c>
      <c r="R87">
        <f t="shared" si="23"/>
        <v>100</v>
      </c>
    </row>
    <row r="88" spans="1:18" x14ac:dyDescent="0.35">
      <c r="A88">
        <f t="shared" si="28"/>
        <v>85</v>
      </c>
      <c r="B88" s="12">
        <f t="shared" si="29"/>
        <v>45756</v>
      </c>
      <c r="C88" s="10">
        <f t="shared" si="24"/>
        <v>844546.67357283959</v>
      </c>
      <c r="D88" s="11">
        <f t="shared" si="25"/>
        <v>7.0000000000000007E-2</v>
      </c>
      <c r="E88" s="10">
        <f t="shared" si="30"/>
        <v>59118.267150098778</v>
      </c>
      <c r="F88" s="10">
        <f t="shared" si="19"/>
        <v>29559.133575049389</v>
      </c>
      <c r="G88" s="10">
        <f t="shared" si="18"/>
        <v>128089.57882521402</v>
      </c>
      <c r="H88" s="10">
        <f t="shared" si="31"/>
        <v>29559.133575049389</v>
      </c>
      <c r="I88" s="10">
        <f t="shared" si="34"/>
        <v>29559.133575049389</v>
      </c>
      <c r="J88" s="10">
        <f t="shared" si="20"/>
        <v>0</v>
      </c>
      <c r="K88" s="10">
        <f t="shared" si="27"/>
        <v>804356.97703141649</v>
      </c>
      <c r="M88">
        <f t="shared" si="32"/>
        <v>0.06</v>
      </c>
      <c r="N88">
        <f t="shared" si="33"/>
        <v>0.05</v>
      </c>
      <c r="O88">
        <v>1</v>
      </c>
      <c r="P88">
        <f t="shared" si="21"/>
        <v>0</v>
      </c>
      <c r="Q88">
        <f t="shared" si="22"/>
        <v>0</v>
      </c>
      <c r="R88">
        <f t="shared" si="23"/>
        <v>0</v>
      </c>
    </row>
    <row r="89" spans="1:18" x14ac:dyDescent="0.35">
      <c r="A89">
        <f t="shared" si="28"/>
        <v>86</v>
      </c>
      <c r="B89" s="12">
        <f t="shared" si="29"/>
        <v>45763</v>
      </c>
      <c r="C89" s="10">
        <f t="shared" si="24"/>
        <v>874105.80714788893</v>
      </c>
      <c r="D89" s="11">
        <f t="shared" si="25"/>
        <v>7.0000000000000007E-2</v>
      </c>
      <c r="E89" s="10">
        <f t="shared" si="30"/>
        <v>61187.406500352234</v>
      </c>
      <c r="F89" s="10">
        <f t="shared" si="19"/>
        <v>30593.703250176117</v>
      </c>
      <c r="G89" s="10">
        <f t="shared" si="18"/>
        <v>132572.71408409651</v>
      </c>
      <c r="H89" s="10">
        <f t="shared" si="31"/>
        <v>30593.703250176113</v>
      </c>
      <c r="I89" s="10">
        <f t="shared" si="34"/>
        <v>30593.703250176113</v>
      </c>
      <c r="J89" s="10">
        <f t="shared" si="20"/>
        <v>0</v>
      </c>
      <c r="K89" s="10">
        <f t="shared" si="27"/>
        <v>834950.68028159265</v>
      </c>
      <c r="M89">
        <f t="shared" si="32"/>
        <v>0.06</v>
      </c>
      <c r="N89">
        <f t="shared" si="33"/>
        <v>0.05</v>
      </c>
      <c r="O89">
        <v>2</v>
      </c>
      <c r="P89">
        <f t="shared" si="21"/>
        <v>0</v>
      </c>
      <c r="Q89">
        <f t="shared" si="22"/>
        <v>0</v>
      </c>
      <c r="R89">
        <f t="shared" si="23"/>
        <v>0</v>
      </c>
    </row>
    <row r="90" spans="1:18" x14ac:dyDescent="0.35">
      <c r="A90">
        <f t="shared" si="28"/>
        <v>87</v>
      </c>
      <c r="B90" s="12">
        <f t="shared" si="29"/>
        <v>45770</v>
      </c>
      <c r="C90" s="10">
        <f t="shared" si="24"/>
        <v>904699.51039806509</v>
      </c>
      <c r="D90" s="11">
        <f t="shared" si="25"/>
        <v>7.0000000000000007E-2</v>
      </c>
      <c r="E90" s="10">
        <f t="shared" si="30"/>
        <v>63328.965727864561</v>
      </c>
      <c r="F90" s="10">
        <f t="shared" si="19"/>
        <v>31664.48286393228</v>
      </c>
      <c r="G90" s="10">
        <f t="shared" si="18"/>
        <v>137212.75907703987</v>
      </c>
      <c r="H90" s="10">
        <f t="shared" si="31"/>
        <v>31664.48286393228</v>
      </c>
      <c r="I90" s="10">
        <f t="shared" si="34"/>
        <v>31664.48286393228</v>
      </c>
      <c r="J90" s="10">
        <f t="shared" si="20"/>
        <v>0</v>
      </c>
      <c r="K90" s="10">
        <f t="shared" si="27"/>
        <v>866615.16314552492</v>
      </c>
      <c r="M90">
        <f t="shared" si="32"/>
        <v>0.06</v>
      </c>
      <c r="N90">
        <f t="shared" si="33"/>
        <v>0.05</v>
      </c>
      <c r="O90">
        <v>3</v>
      </c>
      <c r="P90">
        <f t="shared" si="21"/>
        <v>0</v>
      </c>
      <c r="Q90">
        <f t="shared" si="22"/>
        <v>0</v>
      </c>
      <c r="R90">
        <f t="shared" si="23"/>
        <v>0</v>
      </c>
    </row>
    <row r="91" spans="1:18" x14ac:dyDescent="0.35">
      <c r="A91">
        <f t="shared" si="28"/>
        <v>88</v>
      </c>
      <c r="B91" s="12">
        <f t="shared" si="29"/>
        <v>45777</v>
      </c>
      <c r="C91" s="10">
        <f t="shared" si="24"/>
        <v>936363.99326199736</v>
      </c>
      <c r="D91" s="11">
        <f t="shared" si="25"/>
        <v>7.0000000000000007E-2</v>
      </c>
      <c r="E91" s="10">
        <f t="shared" si="30"/>
        <v>65545.479528339827</v>
      </c>
      <c r="F91" s="10">
        <f t="shared" si="19"/>
        <v>32772.739764169914</v>
      </c>
      <c r="G91" s="10">
        <f t="shared" si="18"/>
        <v>142015.2056447363</v>
      </c>
      <c r="H91" s="10">
        <f t="shared" si="31"/>
        <v>32772.739764169914</v>
      </c>
      <c r="I91" s="10">
        <f t="shared" si="34"/>
        <v>32872.739764169914</v>
      </c>
      <c r="J91" s="10">
        <f t="shared" si="20"/>
        <v>100</v>
      </c>
      <c r="K91" s="10">
        <f t="shared" si="27"/>
        <v>899387.90290969482</v>
      </c>
      <c r="M91">
        <f t="shared" si="32"/>
        <v>0.06</v>
      </c>
      <c r="N91">
        <f t="shared" si="33"/>
        <v>0.05</v>
      </c>
      <c r="O91">
        <v>4</v>
      </c>
      <c r="P91">
        <f t="shared" si="21"/>
        <v>100</v>
      </c>
      <c r="Q91">
        <f t="shared" si="22"/>
        <v>100</v>
      </c>
      <c r="R91">
        <f t="shared" si="23"/>
        <v>100</v>
      </c>
    </row>
    <row r="92" spans="1:18" x14ac:dyDescent="0.35">
      <c r="A92">
        <f t="shared" si="28"/>
        <v>89</v>
      </c>
      <c r="B92" s="12">
        <f t="shared" si="29"/>
        <v>45784</v>
      </c>
      <c r="C92" s="10">
        <f t="shared" si="24"/>
        <v>969236.73302616726</v>
      </c>
      <c r="D92" s="11">
        <f t="shared" si="25"/>
        <v>7.0000000000000007E-2</v>
      </c>
      <c r="E92" s="10">
        <f t="shared" si="30"/>
        <v>67846.571311831722</v>
      </c>
      <c r="F92" s="10">
        <f t="shared" si="19"/>
        <v>33923.285655915861</v>
      </c>
      <c r="G92" s="10">
        <f t="shared" si="18"/>
        <v>147000.90450896873</v>
      </c>
      <c r="H92" s="10">
        <f t="shared" si="31"/>
        <v>33923.285655915861</v>
      </c>
      <c r="I92" s="10">
        <f t="shared" si="34"/>
        <v>33923.285655915861</v>
      </c>
      <c r="J92" s="10">
        <f t="shared" si="20"/>
        <v>0</v>
      </c>
      <c r="K92" s="10">
        <f t="shared" si="27"/>
        <v>933311.18856561068</v>
      </c>
      <c r="M92">
        <f t="shared" si="32"/>
        <v>0.06</v>
      </c>
      <c r="N92">
        <f t="shared" si="33"/>
        <v>0.05</v>
      </c>
      <c r="O92">
        <v>1</v>
      </c>
      <c r="P92">
        <f t="shared" si="21"/>
        <v>0</v>
      </c>
      <c r="Q92">
        <f t="shared" si="22"/>
        <v>0</v>
      </c>
      <c r="R92">
        <f t="shared" si="23"/>
        <v>0</v>
      </c>
    </row>
    <row r="93" spans="1:18" x14ac:dyDescent="0.35">
      <c r="A93">
        <f t="shared" si="28"/>
        <v>90</v>
      </c>
      <c r="B93" s="12">
        <f t="shared" si="29"/>
        <v>45791</v>
      </c>
      <c r="C93" s="10">
        <f t="shared" si="24"/>
        <v>1003160.0186820831</v>
      </c>
      <c r="D93" s="11">
        <f t="shared" si="25"/>
        <v>7.0000000000000007E-2</v>
      </c>
      <c r="E93" s="10">
        <f t="shared" si="30"/>
        <v>70221.201307745825</v>
      </c>
      <c r="F93" s="10">
        <f t="shared" si="19"/>
        <v>35110.600653872913</v>
      </c>
      <c r="G93" s="10">
        <f t="shared" si="18"/>
        <v>152145.93616678263</v>
      </c>
      <c r="H93" s="10">
        <f t="shared" si="31"/>
        <v>35110.600653872905</v>
      </c>
      <c r="I93" s="10">
        <f t="shared" si="34"/>
        <v>35110.600653872905</v>
      </c>
      <c r="J93" s="10">
        <f t="shared" si="20"/>
        <v>0</v>
      </c>
      <c r="K93" s="10">
        <f t="shared" si="27"/>
        <v>968421.78921948362</v>
      </c>
      <c r="M93">
        <f t="shared" si="32"/>
        <v>0.06</v>
      </c>
      <c r="N93">
        <f t="shared" si="33"/>
        <v>0.05</v>
      </c>
      <c r="O93">
        <v>2</v>
      </c>
      <c r="P93">
        <f t="shared" si="21"/>
        <v>0</v>
      </c>
      <c r="Q93">
        <f t="shared" si="22"/>
        <v>0</v>
      </c>
      <c r="R93">
        <f t="shared" si="23"/>
        <v>0</v>
      </c>
    </row>
    <row r="94" spans="1:18" x14ac:dyDescent="0.35">
      <c r="A94">
        <f t="shared" si="28"/>
        <v>91</v>
      </c>
      <c r="B94" s="12">
        <f t="shared" si="29"/>
        <v>45798</v>
      </c>
      <c r="C94" s="10">
        <f t="shared" si="24"/>
        <v>1038270.6193359561</v>
      </c>
      <c r="D94" s="11">
        <f t="shared" si="25"/>
        <v>7.0000000000000007E-2</v>
      </c>
      <c r="E94" s="10">
        <f t="shared" si="30"/>
        <v>72678.943353516937</v>
      </c>
      <c r="F94" s="10">
        <f t="shared" si="19"/>
        <v>36339.471676758469</v>
      </c>
      <c r="G94" s="10">
        <f t="shared" si="18"/>
        <v>157471.04393262003</v>
      </c>
      <c r="H94" s="10">
        <f t="shared" si="31"/>
        <v>36339.471676758469</v>
      </c>
      <c r="I94" s="10">
        <f t="shared" si="34"/>
        <v>36339.471676758469</v>
      </c>
      <c r="J94" s="10">
        <f t="shared" si="20"/>
        <v>0</v>
      </c>
      <c r="K94" s="10">
        <f t="shared" si="27"/>
        <v>1004761.2608962421</v>
      </c>
      <c r="M94">
        <f t="shared" si="32"/>
        <v>0.06</v>
      </c>
      <c r="N94">
        <f t="shared" si="33"/>
        <v>0.05</v>
      </c>
      <c r="O94">
        <v>3</v>
      </c>
      <c r="P94">
        <f t="shared" si="21"/>
        <v>0</v>
      </c>
      <c r="Q94">
        <f t="shared" si="22"/>
        <v>0</v>
      </c>
      <c r="R94">
        <f t="shared" si="23"/>
        <v>0</v>
      </c>
    </row>
    <row r="95" spans="1:18" x14ac:dyDescent="0.35">
      <c r="A95">
        <f t="shared" si="28"/>
        <v>92</v>
      </c>
      <c r="B95" s="12">
        <f t="shared" si="29"/>
        <v>45805</v>
      </c>
      <c r="C95" s="10">
        <f t="shared" si="24"/>
        <v>1074610.0910127144</v>
      </c>
      <c r="D95" s="11">
        <f t="shared" si="25"/>
        <v>7.0000000000000007E-2</v>
      </c>
      <c r="E95" s="10">
        <f t="shared" si="30"/>
        <v>75222.706370890024</v>
      </c>
      <c r="F95" s="10">
        <f t="shared" si="19"/>
        <v>37611.353185445012</v>
      </c>
      <c r="G95" s="10">
        <f t="shared" si="18"/>
        <v>162982.53047026173</v>
      </c>
      <c r="H95" s="10">
        <f t="shared" si="31"/>
        <v>37611.353185445005</v>
      </c>
      <c r="I95" s="10">
        <f t="shared" si="34"/>
        <v>37711.353185445005</v>
      </c>
      <c r="J95" s="10">
        <f t="shared" si="20"/>
        <v>100</v>
      </c>
      <c r="K95" s="10">
        <f t="shared" si="27"/>
        <v>1042372.6140816871</v>
      </c>
      <c r="M95">
        <f t="shared" si="32"/>
        <v>0.06</v>
      </c>
      <c r="N95">
        <f t="shared" si="33"/>
        <v>0.05</v>
      </c>
      <c r="O95">
        <v>4</v>
      </c>
      <c r="P95">
        <f t="shared" si="21"/>
        <v>100</v>
      </c>
      <c r="Q95">
        <f t="shared" si="22"/>
        <v>100</v>
      </c>
      <c r="R95">
        <f t="shared" si="23"/>
        <v>100</v>
      </c>
    </row>
    <row r="96" spans="1:18" x14ac:dyDescent="0.35">
      <c r="A96">
        <f t="shared" si="28"/>
        <v>93</v>
      </c>
      <c r="B96" s="12">
        <f t="shared" si="29"/>
        <v>45812</v>
      </c>
      <c r="C96" s="10">
        <f t="shared" si="24"/>
        <v>1112321.4441981595</v>
      </c>
      <c r="D96" s="11">
        <f t="shared" si="25"/>
        <v>7.0000000000000007E-2</v>
      </c>
      <c r="E96" s="10">
        <f t="shared" si="30"/>
        <v>77862.501093871178</v>
      </c>
      <c r="F96" s="10">
        <f t="shared" si="19"/>
        <v>38931.250546935589</v>
      </c>
      <c r="G96" s="10">
        <f t="shared" si="18"/>
        <v>168702.08570338754</v>
      </c>
      <c r="H96" s="10">
        <f t="shared" si="31"/>
        <v>38931.250546935589</v>
      </c>
      <c r="I96" s="10">
        <f t="shared" si="34"/>
        <v>38931.250546935589</v>
      </c>
      <c r="J96" s="10">
        <f t="shared" si="20"/>
        <v>0</v>
      </c>
      <c r="K96" s="10">
        <f t="shared" si="27"/>
        <v>1081303.8646286225</v>
      </c>
      <c r="M96">
        <f t="shared" si="32"/>
        <v>0.06</v>
      </c>
      <c r="N96">
        <f t="shared" si="33"/>
        <v>0.05</v>
      </c>
      <c r="O96">
        <v>1</v>
      </c>
      <c r="P96">
        <f t="shared" si="21"/>
        <v>0</v>
      </c>
      <c r="Q96">
        <f t="shared" si="22"/>
        <v>0</v>
      </c>
      <c r="R96">
        <f t="shared" si="23"/>
        <v>0</v>
      </c>
    </row>
    <row r="97" spans="1:18" x14ac:dyDescent="0.35">
      <c r="A97">
        <f t="shared" si="28"/>
        <v>94</v>
      </c>
      <c r="B97" s="12">
        <f t="shared" si="29"/>
        <v>45819</v>
      </c>
      <c r="C97" s="10">
        <f t="shared" si="24"/>
        <v>1151252.694745095</v>
      </c>
      <c r="D97" s="11">
        <f t="shared" si="25"/>
        <v>7.0000000000000007E-2</v>
      </c>
      <c r="E97" s="10">
        <f t="shared" si="30"/>
        <v>80587.688632156656</v>
      </c>
      <c r="F97" s="10">
        <f t="shared" si="19"/>
        <v>40293.844316078328</v>
      </c>
      <c r="G97" s="10">
        <f t="shared" si="18"/>
        <v>174606.65870300608</v>
      </c>
      <c r="H97" s="10">
        <f t="shared" si="31"/>
        <v>40293.844316078328</v>
      </c>
      <c r="I97" s="10">
        <f t="shared" si="34"/>
        <v>40293.844316078328</v>
      </c>
      <c r="J97" s="10">
        <f t="shared" si="20"/>
        <v>0</v>
      </c>
      <c r="K97" s="10">
        <f t="shared" si="27"/>
        <v>1121597.7089447009</v>
      </c>
      <c r="M97">
        <f t="shared" si="32"/>
        <v>0.06</v>
      </c>
      <c r="N97">
        <f t="shared" si="33"/>
        <v>0.05</v>
      </c>
      <c r="O97">
        <v>2</v>
      </c>
      <c r="P97">
        <f t="shared" si="21"/>
        <v>0</v>
      </c>
      <c r="Q97">
        <f t="shared" si="22"/>
        <v>0</v>
      </c>
      <c r="R97">
        <f t="shared" si="23"/>
        <v>0</v>
      </c>
    </row>
    <row r="98" spans="1:18" x14ac:dyDescent="0.35">
      <c r="A98">
        <f t="shared" si="28"/>
        <v>95</v>
      </c>
      <c r="B98" s="12">
        <f t="shared" si="29"/>
        <v>45826</v>
      </c>
      <c r="C98" s="10">
        <f t="shared" si="24"/>
        <v>1191546.5390611733</v>
      </c>
      <c r="D98" s="11">
        <f t="shared" si="25"/>
        <v>7.0000000000000007E-2</v>
      </c>
      <c r="E98" s="10">
        <f t="shared" si="30"/>
        <v>83408.257734282146</v>
      </c>
      <c r="F98" s="10">
        <f t="shared" si="19"/>
        <v>41704.128867141073</v>
      </c>
      <c r="G98" s="10">
        <f t="shared" si="18"/>
        <v>180717.8917576113</v>
      </c>
      <c r="H98" s="10">
        <f t="shared" si="31"/>
        <v>41704.12886714108</v>
      </c>
      <c r="I98" s="10">
        <f t="shared" si="34"/>
        <v>41704.12886714108</v>
      </c>
      <c r="J98" s="10">
        <f t="shared" si="20"/>
        <v>0</v>
      </c>
      <c r="K98" s="10">
        <f t="shared" si="27"/>
        <v>1163301.8378118419</v>
      </c>
      <c r="M98">
        <f t="shared" si="32"/>
        <v>0.06</v>
      </c>
      <c r="N98">
        <f t="shared" si="33"/>
        <v>0.05</v>
      </c>
      <c r="O98">
        <v>3</v>
      </c>
      <c r="P98">
        <f t="shared" si="21"/>
        <v>0</v>
      </c>
      <c r="Q98">
        <f t="shared" si="22"/>
        <v>0</v>
      </c>
      <c r="R98">
        <f t="shared" si="23"/>
        <v>0</v>
      </c>
    </row>
    <row r="99" spans="1:18" x14ac:dyDescent="0.35">
      <c r="A99">
        <f t="shared" si="28"/>
        <v>96</v>
      </c>
      <c r="B99" s="12">
        <f t="shared" si="29"/>
        <v>45833</v>
      </c>
      <c r="C99" s="10">
        <f t="shared" si="24"/>
        <v>1233250.6679283143</v>
      </c>
      <c r="D99" s="11">
        <f t="shared" si="25"/>
        <v>7.0000000000000007E-2</v>
      </c>
      <c r="E99" s="10">
        <f t="shared" si="30"/>
        <v>86327.546754982002</v>
      </c>
      <c r="F99" s="10">
        <f t="shared" si="19"/>
        <v>43163.773377491001</v>
      </c>
      <c r="G99" s="10">
        <f t="shared" si="18"/>
        <v>187043.01796912766</v>
      </c>
      <c r="H99" s="10">
        <f t="shared" si="31"/>
        <v>43163.773377490994</v>
      </c>
      <c r="I99" s="10">
        <f t="shared" si="34"/>
        <v>43263.773377490994</v>
      </c>
      <c r="J99" s="10">
        <f t="shared" si="20"/>
        <v>100</v>
      </c>
      <c r="K99" s="10">
        <f t="shared" si="27"/>
        <v>1206465.6111893328</v>
      </c>
      <c r="M99">
        <f t="shared" si="32"/>
        <v>0.06</v>
      </c>
      <c r="N99">
        <f t="shared" si="33"/>
        <v>0.05</v>
      </c>
      <c r="O99">
        <v>4</v>
      </c>
      <c r="P99">
        <f t="shared" si="21"/>
        <v>100</v>
      </c>
      <c r="Q99">
        <f t="shared" si="22"/>
        <v>100</v>
      </c>
      <c r="R99">
        <f t="shared" si="23"/>
        <v>100</v>
      </c>
    </row>
    <row r="100" spans="1:18" x14ac:dyDescent="0.35">
      <c r="A100">
        <f t="shared" si="28"/>
        <v>97</v>
      </c>
      <c r="B100" s="12">
        <f t="shared" si="29"/>
        <v>45840</v>
      </c>
      <c r="C100" s="10">
        <f t="shared" si="24"/>
        <v>1276514.4413058052</v>
      </c>
      <c r="D100" s="11">
        <f t="shared" si="25"/>
        <v>7.0000000000000007E-2</v>
      </c>
      <c r="E100" s="10">
        <f t="shared" si="30"/>
        <v>89356.010891406375</v>
      </c>
      <c r="F100" s="10">
        <f t="shared" si="19"/>
        <v>44678.005445703187</v>
      </c>
      <c r="G100" s="10">
        <f t="shared" ref="G100:G163" si="35">F100*52/12</f>
        <v>193604.6902647138</v>
      </c>
      <c r="H100" s="10">
        <f t="shared" si="31"/>
        <v>44678.005445703187</v>
      </c>
      <c r="I100" s="10">
        <f t="shared" si="34"/>
        <v>44678.005445703187</v>
      </c>
      <c r="J100" s="10">
        <f t="shared" si="20"/>
        <v>0</v>
      </c>
      <c r="K100" s="10">
        <f t="shared" si="27"/>
        <v>1251143.616635036</v>
      </c>
      <c r="M100">
        <f t="shared" si="32"/>
        <v>0.06</v>
      </c>
      <c r="N100">
        <f t="shared" si="33"/>
        <v>0.05</v>
      </c>
      <c r="O100">
        <v>1</v>
      </c>
      <c r="P100">
        <f t="shared" si="21"/>
        <v>0</v>
      </c>
      <c r="Q100">
        <f t="shared" si="22"/>
        <v>0</v>
      </c>
      <c r="R100">
        <f t="shared" si="23"/>
        <v>0</v>
      </c>
    </row>
    <row r="101" spans="1:18" x14ac:dyDescent="0.35">
      <c r="A101">
        <f t="shared" si="28"/>
        <v>98</v>
      </c>
      <c r="B101" s="12">
        <f t="shared" si="29"/>
        <v>45847</v>
      </c>
      <c r="C101" s="10">
        <f t="shared" si="24"/>
        <v>1321192.4467515084</v>
      </c>
      <c r="D101" s="11">
        <f t="shared" si="25"/>
        <v>7.0000000000000007E-2</v>
      </c>
      <c r="E101" s="10">
        <f t="shared" si="30"/>
        <v>92483.471272605602</v>
      </c>
      <c r="F101" s="10">
        <f t="shared" si="19"/>
        <v>46241.735636302801</v>
      </c>
      <c r="G101" s="10">
        <f t="shared" si="35"/>
        <v>200380.8544239788</v>
      </c>
      <c r="H101" s="10">
        <f t="shared" si="31"/>
        <v>46241.735636302801</v>
      </c>
      <c r="I101" s="10">
        <f t="shared" si="34"/>
        <v>46241.735636302801</v>
      </c>
      <c r="J101" s="10">
        <f t="shared" si="20"/>
        <v>0</v>
      </c>
      <c r="K101" s="10">
        <f t="shared" si="27"/>
        <v>1297385.3522713387</v>
      </c>
      <c r="M101">
        <f t="shared" si="32"/>
        <v>0.06</v>
      </c>
      <c r="N101">
        <f t="shared" si="33"/>
        <v>0.05</v>
      </c>
      <c r="O101">
        <v>2</v>
      </c>
      <c r="P101">
        <f t="shared" si="21"/>
        <v>0</v>
      </c>
      <c r="Q101">
        <f t="shared" si="22"/>
        <v>0</v>
      </c>
      <c r="R101">
        <f t="shared" si="23"/>
        <v>0</v>
      </c>
    </row>
    <row r="102" spans="1:18" x14ac:dyDescent="0.35">
      <c r="A102">
        <f t="shared" si="28"/>
        <v>99</v>
      </c>
      <c r="B102" s="12">
        <f t="shared" si="29"/>
        <v>45854</v>
      </c>
      <c r="C102" s="10">
        <f t="shared" si="24"/>
        <v>1367434.1823878111</v>
      </c>
      <c r="D102" s="11">
        <f t="shared" si="25"/>
        <v>7.0000000000000007E-2</v>
      </c>
      <c r="E102" s="10">
        <f t="shared" si="30"/>
        <v>95720.392767146783</v>
      </c>
      <c r="F102" s="10">
        <f t="shared" si="19"/>
        <v>47860.196383573391</v>
      </c>
      <c r="G102" s="10">
        <f t="shared" si="35"/>
        <v>207394.18432881802</v>
      </c>
      <c r="H102" s="10">
        <f t="shared" si="31"/>
        <v>47860.196383573399</v>
      </c>
      <c r="I102" s="10">
        <f t="shared" si="34"/>
        <v>47860.196383573399</v>
      </c>
      <c r="J102" s="10">
        <f t="shared" si="20"/>
        <v>0</v>
      </c>
      <c r="K102" s="10">
        <f t="shared" si="27"/>
        <v>1345245.548654912</v>
      </c>
      <c r="M102">
        <f t="shared" si="32"/>
        <v>0.06</v>
      </c>
      <c r="N102">
        <f t="shared" si="33"/>
        <v>0.05</v>
      </c>
      <c r="O102">
        <v>3</v>
      </c>
      <c r="P102">
        <f t="shared" si="21"/>
        <v>0</v>
      </c>
      <c r="Q102">
        <f t="shared" si="22"/>
        <v>0</v>
      </c>
      <c r="R102">
        <f t="shared" si="23"/>
        <v>0</v>
      </c>
    </row>
    <row r="103" spans="1:18" x14ac:dyDescent="0.35">
      <c r="A103">
        <f t="shared" si="28"/>
        <v>100</v>
      </c>
      <c r="B103" s="12">
        <f t="shared" si="29"/>
        <v>45861</v>
      </c>
      <c r="C103" s="10">
        <f t="shared" si="24"/>
        <v>1415294.3787713845</v>
      </c>
      <c r="D103" s="11">
        <f t="shared" si="25"/>
        <v>7.0000000000000007E-2</v>
      </c>
      <c r="E103" s="10">
        <f t="shared" si="30"/>
        <v>99070.606513996929</v>
      </c>
      <c r="F103" s="10">
        <f t="shared" si="19"/>
        <v>49535.303256998464</v>
      </c>
      <c r="G103" s="10">
        <f t="shared" si="35"/>
        <v>214652.98078032667</v>
      </c>
      <c r="H103" s="10">
        <f t="shared" si="31"/>
        <v>49535.303256998457</v>
      </c>
      <c r="I103" s="10">
        <f t="shared" si="34"/>
        <v>49635.303256998457</v>
      </c>
      <c r="J103" s="10">
        <f t="shared" si="20"/>
        <v>100</v>
      </c>
      <c r="K103" s="10">
        <f t="shared" si="27"/>
        <v>1394780.8519119106</v>
      </c>
      <c r="M103">
        <f t="shared" si="32"/>
        <v>0.06</v>
      </c>
      <c r="N103">
        <f t="shared" si="33"/>
        <v>0.05</v>
      </c>
      <c r="O103">
        <v>4</v>
      </c>
      <c r="P103">
        <f t="shared" si="21"/>
        <v>100</v>
      </c>
      <c r="Q103">
        <f t="shared" si="22"/>
        <v>100</v>
      </c>
      <c r="R103">
        <f t="shared" si="23"/>
        <v>100</v>
      </c>
    </row>
    <row r="104" spans="1:18" x14ac:dyDescent="0.35">
      <c r="A104">
        <f t="shared" si="28"/>
        <v>101</v>
      </c>
      <c r="B104" s="12">
        <f t="shared" si="29"/>
        <v>45868</v>
      </c>
      <c r="C104" s="10">
        <f t="shared" si="24"/>
        <v>1464929.682028383</v>
      </c>
      <c r="D104" s="11">
        <f t="shared" si="25"/>
        <v>7.0000000000000007E-2</v>
      </c>
      <c r="E104" s="10">
        <f t="shared" si="30"/>
        <v>102545.07774198682</v>
      </c>
      <c r="F104" s="10">
        <f t="shared" si="19"/>
        <v>51272.538870993412</v>
      </c>
      <c r="G104" s="10">
        <f t="shared" si="35"/>
        <v>222181.00177430478</v>
      </c>
      <c r="H104" s="10">
        <f t="shared" si="31"/>
        <v>51272.538870993412</v>
      </c>
      <c r="I104" s="10">
        <f t="shared" si="34"/>
        <v>51272.538870993412</v>
      </c>
      <c r="J104" s="10">
        <f t="shared" si="20"/>
        <v>0</v>
      </c>
      <c r="K104" s="10">
        <f t="shared" si="27"/>
        <v>1446053.3907829039</v>
      </c>
      <c r="M104">
        <f t="shared" si="32"/>
        <v>0.06</v>
      </c>
      <c r="N104">
        <f t="shared" si="33"/>
        <v>0.05</v>
      </c>
      <c r="O104">
        <v>1</v>
      </c>
      <c r="P104">
        <f t="shared" si="21"/>
        <v>0</v>
      </c>
      <c r="Q104">
        <f t="shared" si="22"/>
        <v>0</v>
      </c>
      <c r="R104">
        <f t="shared" si="23"/>
        <v>0</v>
      </c>
    </row>
    <row r="105" spans="1:18" x14ac:dyDescent="0.35">
      <c r="A105">
        <f t="shared" si="28"/>
        <v>102</v>
      </c>
      <c r="B105" s="12">
        <f t="shared" si="29"/>
        <v>45875</v>
      </c>
      <c r="C105" s="10">
        <f t="shared" si="24"/>
        <v>1516202.2208993763</v>
      </c>
      <c r="D105" s="11">
        <f t="shared" si="25"/>
        <v>7.0000000000000007E-2</v>
      </c>
      <c r="E105" s="10">
        <f t="shared" si="30"/>
        <v>106134.15546295635</v>
      </c>
      <c r="F105" s="10">
        <f t="shared" si="19"/>
        <v>53067.077731478174</v>
      </c>
      <c r="G105" s="10">
        <f t="shared" si="35"/>
        <v>229957.33683640542</v>
      </c>
      <c r="H105" s="10">
        <f t="shared" si="31"/>
        <v>53067.077731478181</v>
      </c>
      <c r="I105" s="10">
        <f t="shared" si="34"/>
        <v>53067.077731478181</v>
      </c>
      <c r="J105" s="10">
        <f t="shared" si="20"/>
        <v>0</v>
      </c>
      <c r="K105" s="10">
        <f t="shared" si="27"/>
        <v>1499120.4685143821</v>
      </c>
      <c r="M105">
        <f t="shared" si="32"/>
        <v>0.06</v>
      </c>
      <c r="N105">
        <f t="shared" si="33"/>
        <v>0.05</v>
      </c>
      <c r="O105">
        <v>2</v>
      </c>
      <c r="P105">
        <f t="shared" si="21"/>
        <v>0</v>
      </c>
      <c r="Q105">
        <f t="shared" si="22"/>
        <v>0</v>
      </c>
      <c r="R105">
        <f t="shared" si="23"/>
        <v>0</v>
      </c>
    </row>
    <row r="106" spans="1:18" x14ac:dyDescent="0.35">
      <c r="A106">
        <f t="shared" si="28"/>
        <v>103</v>
      </c>
      <c r="B106" s="12">
        <f t="shared" si="29"/>
        <v>45882</v>
      </c>
      <c r="C106" s="10">
        <f t="shared" si="24"/>
        <v>1569269.2986308546</v>
      </c>
      <c r="D106" s="11">
        <f t="shared" si="25"/>
        <v>7.0000000000000007E-2</v>
      </c>
      <c r="E106" s="10">
        <f t="shared" si="30"/>
        <v>109848.85090415983</v>
      </c>
      <c r="F106" s="10">
        <f t="shared" si="19"/>
        <v>54924.425452079915</v>
      </c>
      <c r="G106" s="10">
        <f t="shared" si="35"/>
        <v>238005.84362567961</v>
      </c>
      <c r="H106" s="10">
        <f t="shared" si="31"/>
        <v>54924.425452079908</v>
      </c>
      <c r="I106" s="10">
        <f t="shared" si="34"/>
        <v>54924.425452079908</v>
      </c>
      <c r="J106" s="10">
        <f t="shared" si="20"/>
        <v>0</v>
      </c>
      <c r="K106" s="10">
        <f t="shared" si="27"/>
        <v>1554044.893966462</v>
      </c>
      <c r="M106">
        <f t="shared" si="32"/>
        <v>0.06</v>
      </c>
      <c r="N106">
        <f t="shared" si="33"/>
        <v>0.05</v>
      </c>
      <c r="O106">
        <v>3</v>
      </c>
      <c r="P106">
        <f t="shared" si="21"/>
        <v>0</v>
      </c>
      <c r="Q106">
        <f t="shared" si="22"/>
        <v>0</v>
      </c>
      <c r="R106">
        <f t="shared" si="23"/>
        <v>0</v>
      </c>
    </row>
    <row r="107" spans="1:18" x14ac:dyDescent="0.35">
      <c r="A107" s="13">
        <f t="shared" si="28"/>
        <v>104</v>
      </c>
      <c r="B107" s="9">
        <f t="shared" si="29"/>
        <v>45889</v>
      </c>
      <c r="C107" s="14">
        <f t="shared" si="24"/>
        <v>1624193.7240829344</v>
      </c>
      <c r="D107" s="11">
        <f t="shared" si="25"/>
        <v>7.0000000000000007E-2</v>
      </c>
      <c r="E107" s="14">
        <f t="shared" si="30"/>
        <v>113693.56068580542</v>
      </c>
      <c r="F107" s="14">
        <f t="shared" si="19"/>
        <v>56846.780342902712</v>
      </c>
      <c r="G107" s="14">
        <f t="shared" si="35"/>
        <v>246336.04815257841</v>
      </c>
      <c r="H107" s="10">
        <f t="shared" si="31"/>
        <v>56846.780342902704</v>
      </c>
      <c r="I107" s="10">
        <f t="shared" si="34"/>
        <v>56946.780342902704</v>
      </c>
      <c r="J107" s="10">
        <f t="shared" si="20"/>
        <v>100</v>
      </c>
      <c r="K107" s="10">
        <f t="shared" si="27"/>
        <v>1610891.6743093648</v>
      </c>
      <c r="M107">
        <f t="shared" si="32"/>
        <v>0.06</v>
      </c>
      <c r="N107">
        <f t="shared" si="33"/>
        <v>0.05</v>
      </c>
      <c r="O107">
        <v>4</v>
      </c>
      <c r="P107">
        <f t="shared" si="21"/>
        <v>100</v>
      </c>
      <c r="Q107">
        <f t="shared" si="22"/>
        <v>100</v>
      </c>
      <c r="R107">
        <f t="shared" si="23"/>
        <v>100</v>
      </c>
    </row>
    <row r="108" spans="1:18" x14ac:dyDescent="0.35">
      <c r="A108">
        <f t="shared" si="28"/>
        <v>105</v>
      </c>
      <c r="B108" s="12">
        <f t="shared" si="29"/>
        <v>45896</v>
      </c>
      <c r="C108" s="10">
        <f t="shared" si="24"/>
        <v>1681140.5044258372</v>
      </c>
      <c r="D108" s="11">
        <f t="shared" si="25"/>
        <v>7.0000000000000007E-2</v>
      </c>
      <c r="E108" s="10">
        <f t="shared" si="30"/>
        <v>117679.83530980861</v>
      </c>
      <c r="F108" s="10">
        <f t="shared" si="19"/>
        <v>58839.917654904304</v>
      </c>
      <c r="G108" s="10">
        <f t="shared" si="35"/>
        <v>254972.97650458533</v>
      </c>
      <c r="H108" s="10">
        <f t="shared" si="31"/>
        <v>58839.917654904297</v>
      </c>
      <c r="I108" s="10">
        <f t="shared" si="34"/>
        <v>58839.917654904297</v>
      </c>
      <c r="J108" s="10">
        <f t="shared" si="20"/>
        <v>0</v>
      </c>
      <c r="K108" s="10">
        <f t="shared" si="27"/>
        <v>1669731.5919642691</v>
      </c>
      <c r="M108">
        <f t="shared" si="32"/>
        <v>0.06</v>
      </c>
      <c r="N108">
        <f t="shared" si="33"/>
        <v>0.05</v>
      </c>
      <c r="O108">
        <v>1</v>
      </c>
      <c r="P108">
        <f t="shared" si="21"/>
        <v>0</v>
      </c>
      <c r="Q108">
        <f t="shared" si="22"/>
        <v>0</v>
      </c>
      <c r="R108">
        <f t="shared" si="23"/>
        <v>0</v>
      </c>
    </row>
    <row r="109" spans="1:18" x14ac:dyDescent="0.35">
      <c r="A109">
        <f t="shared" si="28"/>
        <v>106</v>
      </c>
      <c r="B109" s="12">
        <f t="shared" si="29"/>
        <v>45903</v>
      </c>
      <c r="C109" s="10">
        <f t="shared" si="24"/>
        <v>1739980.4220807415</v>
      </c>
      <c r="D109" s="11">
        <f t="shared" si="25"/>
        <v>7.0000000000000007E-2</v>
      </c>
      <c r="E109" s="10">
        <f t="shared" si="30"/>
        <v>121798.62954565191</v>
      </c>
      <c r="F109" s="10">
        <f t="shared" si="19"/>
        <v>60899.314772825957</v>
      </c>
      <c r="G109" s="10">
        <f t="shared" si="35"/>
        <v>263897.03068224579</v>
      </c>
      <c r="H109" s="10">
        <f t="shared" si="31"/>
        <v>60899.314772825957</v>
      </c>
      <c r="I109" s="10">
        <f t="shared" si="34"/>
        <v>60899.314772825957</v>
      </c>
      <c r="J109" s="10">
        <f t="shared" si="20"/>
        <v>0</v>
      </c>
      <c r="K109" s="10">
        <f t="shared" si="27"/>
        <v>1730630.906737095</v>
      </c>
      <c r="M109">
        <f t="shared" si="32"/>
        <v>0.06</v>
      </c>
      <c r="N109">
        <f t="shared" si="33"/>
        <v>0.05</v>
      </c>
      <c r="O109">
        <v>2</v>
      </c>
      <c r="P109">
        <f t="shared" si="21"/>
        <v>0</v>
      </c>
      <c r="Q109">
        <f t="shared" si="22"/>
        <v>0</v>
      </c>
      <c r="R109">
        <f t="shared" si="23"/>
        <v>0</v>
      </c>
    </row>
    <row r="110" spans="1:18" x14ac:dyDescent="0.35">
      <c r="A110">
        <f t="shared" si="28"/>
        <v>107</v>
      </c>
      <c r="B110" s="12">
        <f t="shared" si="29"/>
        <v>45910</v>
      </c>
      <c r="C110" s="10">
        <f t="shared" si="24"/>
        <v>1800879.7368535674</v>
      </c>
      <c r="D110" s="11">
        <f t="shared" si="25"/>
        <v>7.0000000000000007E-2</v>
      </c>
      <c r="E110" s="10">
        <f t="shared" si="30"/>
        <v>126061.58157974973</v>
      </c>
      <c r="F110" s="10">
        <f t="shared" si="19"/>
        <v>63030.790789874867</v>
      </c>
      <c r="G110" s="10">
        <f t="shared" si="35"/>
        <v>273133.42675612442</v>
      </c>
      <c r="H110" s="10">
        <f t="shared" si="31"/>
        <v>63030.790789874874</v>
      </c>
      <c r="I110" s="10">
        <f t="shared" si="34"/>
        <v>63030.790789874874</v>
      </c>
      <c r="J110" s="10">
        <f t="shared" si="20"/>
        <v>0</v>
      </c>
      <c r="K110" s="10">
        <f t="shared" si="27"/>
        <v>1793661.6975269699</v>
      </c>
      <c r="M110">
        <f t="shared" si="32"/>
        <v>0.06</v>
      </c>
      <c r="N110">
        <f t="shared" si="33"/>
        <v>0.05</v>
      </c>
      <c r="O110">
        <v>3</v>
      </c>
      <c r="P110">
        <f t="shared" si="21"/>
        <v>0</v>
      </c>
      <c r="Q110">
        <f t="shared" si="22"/>
        <v>0</v>
      </c>
      <c r="R110">
        <f t="shared" si="23"/>
        <v>0</v>
      </c>
    </row>
    <row r="111" spans="1:18" x14ac:dyDescent="0.35">
      <c r="A111">
        <f t="shared" si="28"/>
        <v>108</v>
      </c>
      <c r="B111" s="12">
        <f t="shared" si="29"/>
        <v>45917</v>
      </c>
      <c r="C111" s="10">
        <f t="shared" si="24"/>
        <v>1863910.5276434424</v>
      </c>
      <c r="D111" s="11">
        <f t="shared" si="25"/>
        <v>7.0000000000000007E-2</v>
      </c>
      <c r="E111" s="10">
        <f t="shared" si="30"/>
        <v>130473.73693504099</v>
      </c>
      <c r="F111" s="10">
        <f t="shared" si="19"/>
        <v>65236.868467520493</v>
      </c>
      <c r="G111" s="10">
        <f t="shared" si="35"/>
        <v>282693.09669258882</v>
      </c>
      <c r="H111" s="10">
        <f t="shared" si="31"/>
        <v>65236.868467520493</v>
      </c>
      <c r="I111" s="10">
        <f t="shared" si="34"/>
        <v>65336.868467520493</v>
      </c>
      <c r="J111" s="10">
        <f t="shared" si="20"/>
        <v>100</v>
      </c>
      <c r="K111" s="10">
        <f t="shared" si="27"/>
        <v>1858898.5659944904</v>
      </c>
      <c r="M111">
        <f t="shared" si="32"/>
        <v>0.06</v>
      </c>
      <c r="N111">
        <f t="shared" si="33"/>
        <v>0.05</v>
      </c>
      <c r="O111">
        <v>4</v>
      </c>
      <c r="P111">
        <f t="shared" si="21"/>
        <v>100</v>
      </c>
      <c r="Q111">
        <f t="shared" si="22"/>
        <v>100</v>
      </c>
      <c r="R111">
        <f t="shared" si="23"/>
        <v>100</v>
      </c>
    </row>
    <row r="112" spans="1:18" x14ac:dyDescent="0.35">
      <c r="A112">
        <f t="shared" si="28"/>
        <v>109</v>
      </c>
      <c r="B112" s="12">
        <f t="shared" si="29"/>
        <v>45924</v>
      </c>
      <c r="C112" s="10">
        <f t="shared" si="24"/>
        <v>1929247.3961109628</v>
      </c>
      <c r="D112" s="11">
        <f t="shared" si="25"/>
        <v>7.0000000000000007E-2</v>
      </c>
      <c r="E112" s="10">
        <f t="shared" si="30"/>
        <v>135047.31772776743</v>
      </c>
      <c r="F112" s="10">
        <f t="shared" si="19"/>
        <v>67523.658863883713</v>
      </c>
      <c r="G112" s="10">
        <f t="shared" si="35"/>
        <v>292602.52174349612</v>
      </c>
      <c r="H112" s="10">
        <f t="shared" si="31"/>
        <v>67523.658863883727</v>
      </c>
      <c r="I112" s="10">
        <f t="shared" si="34"/>
        <v>67523.658863883727</v>
      </c>
      <c r="J112" s="10">
        <f t="shared" si="20"/>
        <v>0</v>
      </c>
      <c r="K112" s="10">
        <f t="shared" si="27"/>
        <v>1926422.2248583741</v>
      </c>
      <c r="M112">
        <f t="shared" si="32"/>
        <v>0.06</v>
      </c>
      <c r="N112">
        <f t="shared" si="33"/>
        <v>0.05</v>
      </c>
      <c r="O112">
        <v>1</v>
      </c>
      <c r="P112">
        <f t="shared" si="21"/>
        <v>0</v>
      </c>
      <c r="Q112">
        <f t="shared" si="22"/>
        <v>0</v>
      </c>
      <c r="R112">
        <f t="shared" si="23"/>
        <v>0</v>
      </c>
    </row>
    <row r="113" spans="1:18" x14ac:dyDescent="0.35">
      <c r="A113">
        <f t="shared" si="28"/>
        <v>110</v>
      </c>
      <c r="B113" s="12">
        <f t="shared" si="29"/>
        <v>45931</v>
      </c>
      <c r="C113" s="10">
        <f t="shared" si="24"/>
        <v>1996771.0549748465</v>
      </c>
      <c r="D113" s="11">
        <f t="shared" si="25"/>
        <v>7.0000000000000007E-2</v>
      </c>
      <c r="E113" s="10">
        <f t="shared" si="30"/>
        <v>139773.97384823926</v>
      </c>
      <c r="F113" s="10">
        <f t="shared" si="19"/>
        <v>69886.986924119628</v>
      </c>
      <c r="G113" s="10">
        <f t="shared" si="35"/>
        <v>302843.61000451836</v>
      </c>
      <c r="H113" s="10">
        <f t="shared" si="31"/>
        <v>69886.986924119614</v>
      </c>
      <c r="I113" s="10">
        <f t="shared" si="34"/>
        <v>69886.986924119614</v>
      </c>
      <c r="J113" s="10">
        <f t="shared" si="20"/>
        <v>0</v>
      </c>
      <c r="K113" s="10">
        <f t="shared" si="27"/>
        <v>1996309.2117824936</v>
      </c>
      <c r="M113">
        <f t="shared" si="32"/>
        <v>0.06</v>
      </c>
      <c r="N113">
        <f t="shared" si="33"/>
        <v>0.05</v>
      </c>
      <c r="O113">
        <v>2</v>
      </c>
      <c r="P113">
        <f t="shared" si="21"/>
        <v>0</v>
      </c>
      <c r="Q113">
        <f t="shared" si="22"/>
        <v>0</v>
      </c>
      <c r="R113">
        <f t="shared" si="23"/>
        <v>0</v>
      </c>
    </row>
    <row r="114" spans="1:18" x14ac:dyDescent="0.35">
      <c r="A114">
        <f t="shared" si="28"/>
        <v>111</v>
      </c>
      <c r="B114" s="12">
        <f t="shared" si="29"/>
        <v>45938</v>
      </c>
      <c r="C114" s="10">
        <f t="shared" si="24"/>
        <v>2066658.0418989661</v>
      </c>
      <c r="D114" s="11">
        <f t="shared" si="25"/>
        <v>7.0000000000000007E-2</v>
      </c>
      <c r="E114" s="10">
        <f t="shared" si="30"/>
        <v>144666.06293292763</v>
      </c>
      <c r="F114" s="10">
        <f t="shared" si="19"/>
        <v>72333.031466463814</v>
      </c>
      <c r="G114" s="10">
        <f t="shared" si="35"/>
        <v>313443.13635467651</v>
      </c>
      <c r="H114" s="10">
        <f t="shared" si="31"/>
        <v>72333.031466463814</v>
      </c>
      <c r="I114" s="10">
        <f t="shared" si="34"/>
        <v>72333.031466463814</v>
      </c>
      <c r="J114" s="10">
        <f t="shared" si="20"/>
        <v>0</v>
      </c>
      <c r="K114" s="10">
        <f t="shared" si="27"/>
        <v>2068642.2432489574</v>
      </c>
      <c r="M114">
        <f t="shared" si="32"/>
        <v>0.06</v>
      </c>
      <c r="N114">
        <f t="shared" si="33"/>
        <v>0.05</v>
      </c>
      <c r="O114">
        <v>3</v>
      </c>
      <c r="P114">
        <f t="shared" si="21"/>
        <v>0</v>
      </c>
      <c r="Q114">
        <f t="shared" si="22"/>
        <v>0</v>
      </c>
      <c r="R114">
        <f t="shared" si="23"/>
        <v>0</v>
      </c>
    </row>
    <row r="115" spans="1:18" x14ac:dyDescent="0.35">
      <c r="A115">
        <f t="shared" si="28"/>
        <v>112</v>
      </c>
      <c r="B115" s="12">
        <f t="shared" si="29"/>
        <v>45945</v>
      </c>
      <c r="C115" s="10">
        <f t="shared" si="24"/>
        <v>2138991.0733654299</v>
      </c>
      <c r="D115" s="11">
        <f t="shared" si="25"/>
        <v>7.0000000000000007E-2</v>
      </c>
      <c r="E115" s="10">
        <f t="shared" si="30"/>
        <v>149729.37513558011</v>
      </c>
      <c r="F115" s="10">
        <f t="shared" si="19"/>
        <v>74864.687567790053</v>
      </c>
      <c r="G115" s="10">
        <f t="shared" si="35"/>
        <v>324413.64612709027</v>
      </c>
      <c r="H115" s="10">
        <f t="shared" si="31"/>
        <v>74864.687567790039</v>
      </c>
      <c r="I115" s="10">
        <f t="shared" si="34"/>
        <v>74964.687567790039</v>
      </c>
      <c r="J115" s="10">
        <f t="shared" si="20"/>
        <v>100</v>
      </c>
      <c r="K115" s="10">
        <f t="shared" si="27"/>
        <v>2143506.9308167477</v>
      </c>
      <c r="M115">
        <f t="shared" si="32"/>
        <v>0.06</v>
      </c>
      <c r="N115">
        <f t="shared" si="33"/>
        <v>0.05</v>
      </c>
      <c r="O115">
        <v>4</v>
      </c>
      <c r="P115">
        <f t="shared" si="21"/>
        <v>100</v>
      </c>
      <c r="Q115">
        <f t="shared" si="22"/>
        <v>100</v>
      </c>
      <c r="R115">
        <f t="shared" si="23"/>
        <v>100</v>
      </c>
    </row>
    <row r="116" spans="1:18" x14ac:dyDescent="0.35">
      <c r="A116">
        <f t="shared" si="28"/>
        <v>113</v>
      </c>
      <c r="B116" s="12">
        <f t="shared" si="29"/>
        <v>45952</v>
      </c>
      <c r="C116" s="10">
        <f t="shared" si="24"/>
        <v>2213955.7609332199</v>
      </c>
      <c r="D116" s="11">
        <f t="shared" si="25"/>
        <v>7.0000000000000007E-2</v>
      </c>
      <c r="E116" s="10">
        <f t="shared" si="30"/>
        <v>154976.90326532541</v>
      </c>
      <c r="F116" s="10">
        <f t="shared" si="19"/>
        <v>77488.451632662705</v>
      </c>
      <c r="G116" s="10">
        <f t="shared" si="35"/>
        <v>335783.29040820507</v>
      </c>
      <c r="H116" s="10">
        <f t="shared" si="31"/>
        <v>77488.451632662705</v>
      </c>
      <c r="I116" s="10">
        <f t="shared" si="34"/>
        <v>77488.451632662705</v>
      </c>
      <c r="J116" s="10">
        <f t="shared" si="20"/>
        <v>0</v>
      </c>
      <c r="K116" s="10">
        <f t="shared" si="27"/>
        <v>2220995.3824494104</v>
      </c>
      <c r="M116">
        <f t="shared" si="32"/>
        <v>0.06</v>
      </c>
      <c r="N116">
        <f t="shared" si="33"/>
        <v>0.05</v>
      </c>
      <c r="O116">
        <v>1</v>
      </c>
      <c r="P116">
        <f t="shared" si="21"/>
        <v>0</v>
      </c>
      <c r="Q116">
        <f t="shared" si="22"/>
        <v>0</v>
      </c>
      <c r="R116">
        <f t="shared" si="23"/>
        <v>0</v>
      </c>
    </row>
    <row r="117" spans="1:18" x14ac:dyDescent="0.35">
      <c r="A117">
        <f t="shared" si="28"/>
        <v>114</v>
      </c>
      <c r="B117" s="12">
        <f t="shared" si="29"/>
        <v>45959</v>
      </c>
      <c r="C117" s="10">
        <f t="shared" si="24"/>
        <v>2291444.2125658826</v>
      </c>
      <c r="D117" s="11">
        <f t="shared" si="25"/>
        <v>7.0000000000000007E-2</v>
      </c>
      <c r="E117" s="10">
        <f t="shared" si="30"/>
        <v>160401.0948796118</v>
      </c>
      <c r="F117" s="10">
        <f t="shared" si="19"/>
        <v>80200.547439805901</v>
      </c>
      <c r="G117" s="10">
        <f t="shared" si="35"/>
        <v>347535.70557249227</v>
      </c>
      <c r="H117" s="10">
        <f t="shared" si="31"/>
        <v>80200.547439805901</v>
      </c>
      <c r="I117" s="10">
        <f t="shared" si="34"/>
        <v>80200.547439805901</v>
      </c>
      <c r="J117" s="10">
        <f t="shared" si="20"/>
        <v>0</v>
      </c>
      <c r="K117" s="10">
        <f t="shared" si="27"/>
        <v>2301195.9298892161</v>
      </c>
      <c r="M117">
        <f t="shared" si="32"/>
        <v>0.06</v>
      </c>
      <c r="N117">
        <f t="shared" si="33"/>
        <v>0.05</v>
      </c>
      <c r="O117">
        <v>2</v>
      </c>
      <c r="P117">
        <f t="shared" si="21"/>
        <v>0</v>
      </c>
      <c r="Q117">
        <f t="shared" si="22"/>
        <v>0</v>
      </c>
      <c r="R117">
        <f t="shared" si="23"/>
        <v>0</v>
      </c>
    </row>
    <row r="118" spans="1:18" x14ac:dyDescent="0.35">
      <c r="A118">
        <f t="shared" si="28"/>
        <v>115</v>
      </c>
      <c r="B118" s="12">
        <f t="shared" si="29"/>
        <v>45966</v>
      </c>
      <c r="C118" s="10">
        <f t="shared" si="24"/>
        <v>2371644.7600056883</v>
      </c>
      <c r="D118" s="11">
        <f t="shared" si="25"/>
        <v>7.0000000000000007E-2</v>
      </c>
      <c r="E118" s="10">
        <f t="shared" si="30"/>
        <v>166015.13320039821</v>
      </c>
      <c r="F118" s="10">
        <f t="shared" si="19"/>
        <v>83007.566600199105</v>
      </c>
      <c r="G118" s="10">
        <f t="shared" si="35"/>
        <v>359699.45526752947</v>
      </c>
      <c r="H118" s="10">
        <f t="shared" si="31"/>
        <v>83007.566600199119</v>
      </c>
      <c r="I118" s="10">
        <f t="shared" si="34"/>
        <v>83007.566600199119</v>
      </c>
      <c r="J118" s="10">
        <f t="shared" si="20"/>
        <v>0</v>
      </c>
      <c r="K118" s="10">
        <f t="shared" si="27"/>
        <v>2384203.4964894154</v>
      </c>
      <c r="M118">
        <f t="shared" si="32"/>
        <v>0.06</v>
      </c>
      <c r="N118">
        <f t="shared" si="33"/>
        <v>0.05</v>
      </c>
      <c r="O118">
        <v>3</v>
      </c>
      <c r="P118">
        <f t="shared" si="21"/>
        <v>0</v>
      </c>
      <c r="Q118">
        <f t="shared" si="22"/>
        <v>0</v>
      </c>
      <c r="R118">
        <f t="shared" si="23"/>
        <v>0</v>
      </c>
    </row>
    <row r="119" spans="1:18" x14ac:dyDescent="0.35">
      <c r="A119">
        <f t="shared" si="28"/>
        <v>116</v>
      </c>
      <c r="B119" s="12">
        <f t="shared" si="29"/>
        <v>45973</v>
      </c>
      <c r="C119" s="10">
        <f t="shared" si="24"/>
        <v>2454652.3266058876</v>
      </c>
      <c r="D119" s="11">
        <f t="shared" si="25"/>
        <v>7.0000000000000007E-2</v>
      </c>
      <c r="E119" s="10">
        <f t="shared" si="30"/>
        <v>171825.66286241214</v>
      </c>
      <c r="F119" s="10">
        <f t="shared" si="19"/>
        <v>85912.831431206068</v>
      </c>
      <c r="G119" s="10">
        <f t="shared" si="35"/>
        <v>372288.93620189297</v>
      </c>
      <c r="H119" s="10">
        <f t="shared" si="31"/>
        <v>85912.831431206054</v>
      </c>
      <c r="I119" s="10">
        <f t="shared" si="34"/>
        <v>86012.831431206054</v>
      </c>
      <c r="J119" s="10">
        <f t="shared" si="20"/>
        <v>100</v>
      </c>
      <c r="K119" s="10">
        <f t="shared" si="27"/>
        <v>2470116.3279206213</v>
      </c>
      <c r="M119">
        <f t="shared" si="32"/>
        <v>0.06</v>
      </c>
      <c r="N119">
        <f t="shared" si="33"/>
        <v>0.05</v>
      </c>
      <c r="O119">
        <v>4</v>
      </c>
      <c r="P119">
        <f t="shared" si="21"/>
        <v>100</v>
      </c>
      <c r="Q119">
        <f t="shared" si="22"/>
        <v>100</v>
      </c>
      <c r="R119">
        <f t="shared" si="23"/>
        <v>100</v>
      </c>
    </row>
    <row r="120" spans="1:18" x14ac:dyDescent="0.35">
      <c r="A120">
        <f t="shared" si="28"/>
        <v>117</v>
      </c>
      <c r="B120" s="12">
        <f t="shared" si="29"/>
        <v>45980</v>
      </c>
      <c r="C120" s="10">
        <f t="shared" si="24"/>
        <v>2540665.1580370935</v>
      </c>
      <c r="D120" s="11">
        <f t="shared" si="25"/>
        <v>7.0000000000000007E-2</v>
      </c>
      <c r="E120" s="10">
        <f t="shared" si="30"/>
        <v>177846.56106259656</v>
      </c>
      <c r="F120" s="10">
        <f t="shared" si="19"/>
        <v>88923.280531298282</v>
      </c>
      <c r="G120" s="10">
        <f t="shared" si="35"/>
        <v>385334.21563562588</v>
      </c>
      <c r="H120" s="10">
        <f t="shared" si="31"/>
        <v>88923.280531298282</v>
      </c>
      <c r="I120" s="10">
        <f t="shared" si="34"/>
        <v>88923.280531298282</v>
      </c>
      <c r="J120" s="10">
        <f t="shared" si="20"/>
        <v>0</v>
      </c>
      <c r="K120" s="10">
        <f t="shared" si="27"/>
        <v>2559039.6084519196</v>
      </c>
      <c r="M120">
        <f t="shared" si="32"/>
        <v>0.06</v>
      </c>
      <c r="N120">
        <f t="shared" si="33"/>
        <v>0.05</v>
      </c>
      <c r="O120">
        <v>1</v>
      </c>
      <c r="P120">
        <f t="shared" si="21"/>
        <v>0</v>
      </c>
      <c r="Q120">
        <f t="shared" si="22"/>
        <v>0</v>
      </c>
      <c r="R120">
        <f t="shared" si="23"/>
        <v>0</v>
      </c>
    </row>
    <row r="121" spans="1:18" x14ac:dyDescent="0.35">
      <c r="A121">
        <f t="shared" si="28"/>
        <v>118</v>
      </c>
      <c r="B121" s="12">
        <f t="shared" si="29"/>
        <v>45987</v>
      </c>
      <c r="C121" s="10">
        <f t="shared" si="24"/>
        <v>2629588.4385683918</v>
      </c>
      <c r="D121" s="11">
        <f t="shared" si="25"/>
        <v>7.0000000000000007E-2</v>
      </c>
      <c r="E121" s="10">
        <f t="shared" si="30"/>
        <v>184071.19069978743</v>
      </c>
      <c r="F121" s="10">
        <f t="shared" si="19"/>
        <v>92035.595349893716</v>
      </c>
      <c r="G121" s="10">
        <f t="shared" si="35"/>
        <v>398820.91318287275</v>
      </c>
      <c r="H121" s="10">
        <f t="shared" si="31"/>
        <v>92035.595349893701</v>
      </c>
      <c r="I121" s="10">
        <f t="shared" si="34"/>
        <v>92035.595349893701</v>
      </c>
      <c r="J121" s="10">
        <f t="shared" si="20"/>
        <v>0</v>
      </c>
      <c r="K121" s="10">
        <f t="shared" si="27"/>
        <v>2651075.2038018135</v>
      </c>
      <c r="M121">
        <f t="shared" si="32"/>
        <v>0.06</v>
      </c>
      <c r="N121">
        <f t="shared" si="33"/>
        <v>0.05</v>
      </c>
      <c r="O121">
        <v>2</v>
      </c>
      <c r="P121">
        <f t="shared" si="21"/>
        <v>0</v>
      </c>
      <c r="Q121">
        <f t="shared" si="22"/>
        <v>0</v>
      </c>
      <c r="R121">
        <f t="shared" si="23"/>
        <v>0</v>
      </c>
    </row>
    <row r="122" spans="1:18" x14ac:dyDescent="0.35">
      <c r="A122">
        <f t="shared" si="28"/>
        <v>119</v>
      </c>
      <c r="B122" s="12">
        <f t="shared" si="29"/>
        <v>45994</v>
      </c>
      <c r="C122" s="10">
        <f t="shared" si="24"/>
        <v>2721624.0339182857</v>
      </c>
      <c r="D122" s="11">
        <f t="shared" si="25"/>
        <v>7.0000000000000007E-2</v>
      </c>
      <c r="E122" s="10">
        <f t="shared" si="30"/>
        <v>190513.68237428003</v>
      </c>
      <c r="F122" s="10">
        <f t="shared" si="19"/>
        <v>95256.841187140017</v>
      </c>
      <c r="G122" s="10">
        <f t="shared" si="35"/>
        <v>412779.64514427335</v>
      </c>
      <c r="H122" s="10">
        <f t="shared" si="31"/>
        <v>95256.841187140002</v>
      </c>
      <c r="I122" s="10">
        <f t="shared" si="34"/>
        <v>95256.841187140002</v>
      </c>
      <c r="J122" s="10">
        <f t="shared" si="20"/>
        <v>0</v>
      </c>
      <c r="K122" s="10">
        <f t="shared" si="27"/>
        <v>2746332.0449889535</v>
      </c>
      <c r="M122">
        <f t="shared" si="32"/>
        <v>0.06</v>
      </c>
      <c r="N122">
        <f t="shared" si="33"/>
        <v>0.05</v>
      </c>
      <c r="O122">
        <v>3</v>
      </c>
      <c r="P122">
        <f t="shared" si="21"/>
        <v>0</v>
      </c>
      <c r="Q122">
        <f t="shared" si="22"/>
        <v>0</v>
      </c>
      <c r="R122">
        <f t="shared" si="23"/>
        <v>0</v>
      </c>
    </row>
    <row r="123" spans="1:18" x14ac:dyDescent="0.35">
      <c r="A123">
        <f t="shared" si="28"/>
        <v>120</v>
      </c>
      <c r="B123" s="12">
        <f t="shared" si="29"/>
        <v>46001</v>
      </c>
      <c r="C123" s="10">
        <f t="shared" si="24"/>
        <v>2816880.8751054257</v>
      </c>
      <c r="D123" s="11">
        <f t="shared" si="25"/>
        <v>7.0000000000000007E-2</v>
      </c>
      <c r="E123" s="10">
        <f t="shared" si="30"/>
        <v>197181.6612573798</v>
      </c>
      <c r="F123" s="10">
        <f t="shared" si="19"/>
        <v>98590.830628689902</v>
      </c>
      <c r="G123" s="10">
        <f t="shared" si="35"/>
        <v>427226.93272432289</v>
      </c>
      <c r="H123" s="10">
        <f t="shared" si="31"/>
        <v>98590.830628689902</v>
      </c>
      <c r="I123" s="10">
        <f t="shared" si="34"/>
        <v>98690.830628689902</v>
      </c>
      <c r="J123" s="10">
        <f t="shared" si="20"/>
        <v>100</v>
      </c>
      <c r="K123" s="10">
        <f t="shared" si="27"/>
        <v>2844922.8756176434</v>
      </c>
      <c r="M123">
        <f t="shared" si="32"/>
        <v>0.06</v>
      </c>
      <c r="N123">
        <f t="shared" si="33"/>
        <v>0.05</v>
      </c>
      <c r="O123">
        <v>4</v>
      </c>
      <c r="P123">
        <f t="shared" si="21"/>
        <v>100</v>
      </c>
      <c r="Q123">
        <f t="shared" si="22"/>
        <v>100</v>
      </c>
      <c r="R123">
        <f t="shared" si="23"/>
        <v>100</v>
      </c>
    </row>
    <row r="124" spans="1:18" x14ac:dyDescent="0.35">
      <c r="A124">
        <f t="shared" si="28"/>
        <v>121</v>
      </c>
      <c r="B124" s="12">
        <f t="shared" si="29"/>
        <v>46008</v>
      </c>
      <c r="C124" s="10">
        <f t="shared" si="24"/>
        <v>2915571.7057341156</v>
      </c>
      <c r="D124" s="11">
        <f t="shared" si="25"/>
        <v>7.0000000000000007E-2</v>
      </c>
      <c r="E124" s="10">
        <f t="shared" si="30"/>
        <v>204090.0194013881</v>
      </c>
      <c r="F124" s="10">
        <f t="shared" si="19"/>
        <v>102045.00970069405</v>
      </c>
      <c r="G124" s="10">
        <f t="shared" si="35"/>
        <v>442195.04203634086</v>
      </c>
      <c r="H124" s="10">
        <f t="shared" si="31"/>
        <v>102045.00970069406</v>
      </c>
      <c r="I124" s="10">
        <f t="shared" si="34"/>
        <v>102045.00970069406</v>
      </c>
      <c r="J124" s="10">
        <f t="shared" si="20"/>
        <v>0</v>
      </c>
      <c r="K124" s="10">
        <f t="shared" si="27"/>
        <v>2946967.8853183375</v>
      </c>
      <c r="M124">
        <f t="shared" si="32"/>
        <v>0.06</v>
      </c>
      <c r="N124">
        <f t="shared" si="33"/>
        <v>0.05</v>
      </c>
      <c r="O124">
        <v>1</v>
      </c>
      <c r="P124">
        <f t="shared" si="21"/>
        <v>0</v>
      </c>
      <c r="Q124">
        <f t="shared" si="22"/>
        <v>0</v>
      </c>
      <c r="R124">
        <f t="shared" si="23"/>
        <v>0</v>
      </c>
    </row>
    <row r="125" spans="1:18" x14ac:dyDescent="0.35">
      <c r="A125">
        <f t="shared" si="28"/>
        <v>122</v>
      </c>
      <c r="B125" s="12">
        <f t="shared" si="29"/>
        <v>46015</v>
      </c>
      <c r="C125" s="10">
        <f t="shared" si="24"/>
        <v>3017616.7154348097</v>
      </c>
      <c r="D125" s="11">
        <f t="shared" si="25"/>
        <v>7.0000000000000007E-2</v>
      </c>
      <c r="E125" s="10">
        <f t="shared" si="30"/>
        <v>211233.17008043668</v>
      </c>
      <c r="F125" s="10">
        <f t="shared" si="19"/>
        <v>105616.58504021834</v>
      </c>
      <c r="G125" s="10">
        <f t="shared" si="35"/>
        <v>457671.86850761279</v>
      </c>
      <c r="H125" s="10">
        <f t="shared" si="31"/>
        <v>105616.58504021834</v>
      </c>
      <c r="I125" s="10">
        <f t="shared" si="34"/>
        <v>105616.58504021834</v>
      </c>
      <c r="J125" s="10">
        <f t="shared" si="20"/>
        <v>0</v>
      </c>
      <c r="K125" s="10">
        <f t="shared" si="27"/>
        <v>3052584.4703585557</v>
      </c>
      <c r="M125">
        <f t="shared" si="32"/>
        <v>0.06</v>
      </c>
      <c r="N125">
        <f t="shared" si="33"/>
        <v>0.05</v>
      </c>
      <c r="O125">
        <v>2</v>
      </c>
      <c r="P125">
        <f t="shared" si="21"/>
        <v>0</v>
      </c>
      <c r="Q125">
        <f t="shared" si="22"/>
        <v>0</v>
      </c>
      <c r="R125">
        <f t="shared" si="23"/>
        <v>0</v>
      </c>
    </row>
    <row r="126" spans="1:18" x14ac:dyDescent="0.35">
      <c r="A126">
        <f t="shared" si="28"/>
        <v>123</v>
      </c>
      <c r="B126" s="12">
        <f t="shared" si="29"/>
        <v>46022</v>
      </c>
      <c r="C126" s="10">
        <f t="shared" si="24"/>
        <v>3123233.3004750279</v>
      </c>
      <c r="D126" s="11">
        <f t="shared" si="25"/>
        <v>7.0000000000000007E-2</v>
      </c>
      <c r="E126" s="10">
        <f t="shared" si="30"/>
        <v>218626.33103325198</v>
      </c>
      <c r="F126" s="10">
        <f t="shared" si="19"/>
        <v>109313.16551662599</v>
      </c>
      <c r="G126" s="10">
        <f t="shared" si="35"/>
        <v>473690.38390537928</v>
      </c>
      <c r="H126" s="10">
        <f t="shared" si="31"/>
        <v>109313.165516626</v>
      </c>
      <c r="I126" s="10">
        <f t="shared" si="34"/>
        <v>109313.165516626</v>
      </c>
      <c r="J126" s="10">
        <f t="shared" si="20"/>
        <v>0</v>
      </c>
      <c r="K126" s="10">
        <f t="shared" si="27"/>
        <v>3161897.6358751818</v>
      </c>
      <c r="M126">
        <f t="shared" si="32"/>
        <v>0.06</v>
      </c>
      <c r="N126">
        <f t="shared" si="33"/>
        <v>0.05</v>
      </c>
      <c r="O126">
        <v>3</v>
      </c>
      <c r="P126">
        <f t="shared" si="21"/>
        <v>0</v>
      </c>
      <c r="Q126">
        <f t="shared" si="22"/>
        <v>0</v>
      </c>
      <c r="R126">
        <f t="shared" si="23"/>
        <v>0</v>
      </c>
    </row>
    <row r="127" spans="1:18" x14ac:dyDescent="0.35">
      <c r="A127">
        <f t="shared" si="28"/>
        <v>124</v>
      </c>
      <c r="B127" s="12">
        <f t="shared" si="29"/>
        <v>46029</v>
      </c>
      <c r="C127" s="10">
        <f t="shared" si="24"/>
        <v>3232546.465991654</v>
      </c>
      <c r="D127" s="11">
        <f t="shared" si="25"/>
        <v>7.0000000000000007E-2</v>
      </c>
      <c r="E127" s="10">
        <f t="shared" si="30"/>
        <v>226278.25261941581</v>
      </c>
      <c r="F127" s="10">
        <f t="shared" si="19"/>
        <v>113139.12630970791</v>
      </c>
      <c r="G127" s="10">
        <f t="shared" si="35"/>
        <v>490269.54734206758</v>
      </c>
      <c r="H127" s="10">
        <f t="shared" si="31"/>
        <v>113139.12630970791</v>
      </c>
      <c r="I127" s="10">
        <f t="shared" si="34"/>
        <v>113239.12630970791</v>
      </c>
      <c r="J127" s="10">
        <f t="shared" si="20"/>
        <v>100</v>
      </c>
      <c r="K127" s="10">
        <f t="shared" si="27"/>
        <v>3275036.7621848895</v>
      </c>
      <c r="M127">
        <f t="shared" si="32"/>
        <v>0.06</v>
      </c>
      <c r="N127">
        <f t="shared" si="33"/>
        <v>0.05</v>
      </c>
      <c r="O127">
        <v>4</v>
      </c>
      <c r="P127">
        <f t="shared" si="21"/>
        <v>100</v>
      </c>
      <c r="Q127">
        <f t="shared" si="22"/>
        <v>100</v>
      </c>
      <c r="R127">
        <f t="shared" si="23"/>
        <v>100</v>
      </c>
    </row>
    <row r="128" spans="1:18" x14ac:dyDescent="0.35">
      <c r="A128">
        <f t="shared" si="28"/>
        <v>125</v>
      </c>
      <c r="B128" s="12">
        <f t="shared" si="29"/>
        <v>46036</v>
      </c>
      <c r="C128" s="10">
        <f t="shared" si="24"/>
        <v>3345785.5923013617</v>
      </c>
      <c r="D128" s="11">
        <f t="shared" si="25"/>
        <v>7.0000000000000007E-2</v>
      </c>
      <c r="E128" s="10">
        <f t="shared" si="30"/>
        <v>234204.99146109534</v>
      </c>
      <c r="F128" s="10">
        <f t="shared" si="19"/>
        <v>117102.49573054767</v>
      </c>
      <c r="G128" s="10">
        <f t="shared" si="35"/>
        <v>507444.14816570655</v>
      </c>
      <c r="H128" s="10">
        <f t="shared" si="31"/>
        <v>117102.49573054767</v>
      </c>
      <c r="I128" s="10">
        <f t="shared" si="34"/>
        <v>117102.49573054767</v>
      </c>
      <c r="J128" s="10">
        <f t="shared" si="20"/>
        <v>0</v>
      </c>
      <c r="K128" s="10">
        <f t="shared" si="27"/>
        <v>3392139.2579154372</v>
      </c>
      <c r="M128">
        <f t="shared" si="32"/>
        <v>0.06</v>
      </c>
      <c r="N128">
        <f t="shared" si="33"/>
        <v>0.05</v>
      </c>
      <c r="O128">
        <v>1</v>
      </c>
      <c r="P128">
        <f t="shared" si="21"/>
        <v>0</v>
      </c>
      <c r="Q128">
        <f t="shared" si="22"/>
        <v>0</v>
      </c>
      <c r="R128">
        <f t="shared" si="23"/>
        <v>0</v>
      </c>
    </row>
    <row r="129" spans="1:18" x14ac:dyDescent="0.35">
      <c r="A129">
        <f t="shared" si="28"/>
        <v>126</v>
      </c>
      <c r="B129" s="12">
        <f t="shared" si="29"/>
        <v>46043</v>
      </c>
      <c r="C129" s="10">
        <f t="shared" si="24"/>
        <v>3462888.0880319094</v>
      </c>
      <c r="D129" s="11">
        <f t="shared" si="25"/>
        <v>7.0000000000000007E-2</v>
      </c>
      <c r="E129" s="10">
        <f t="shared" si="30"/>
        <v>242402.16616223368</v>
      </c>
      <c r="F129" s="10">
        <f t="shared" si="19"/>
        <v>121201.08308111684</v>
      </c>
      <c r="G129" s="10">
        <f t="shared" si="35"/>
        <v>525204.69335150637</v>
      </c>
      <c r="H129" s="10">
        <f t="shared" si="31"/>
        <v>121201.08308111684</v>
      </c>
      <c r="I129" s="10">
        <f t="shared" si="34"/>
        <v>121201.08308111684</v>
      </c>
      <c r="J129" s="10">
        <f t="shared" si="20"/>
        <v>0</v>
      </c>
      <c r="K129" s="10">
        <f t="shared" si="27"/>
        <v>3513340.3409965541</v>
      </c>
      <c r="M129">
        <f t="shared" si="32"/>
        <v>0.06</v>
      </c>
      <c r="N129">
        <f t="shared" si="33"/>
        <v>0.05</v>
      </c>
      <c r="O129">
        <v>2</v>
      </c>
      <c r="P129">
        <f t="shared" si="21"/>
        <v>0</v>
      </c>
      <c r="Q129">
        <f t="shared" si="22"/>
        <v>0</v>
      </c>
      <c r="R129">
        <f t="shared" si="23"/>
        <v>0</v>
      </c>
    </row>
    <row r="130" spans="1:18" x14ac:dyDescent="0.35">
      <c r="A130">
        <f t="shared" si="28"/>
        <v>127</v>
      </c>
      <c r="B130" s="12">
        <f t="shared" si="29"/>
        <v>46050</v>
      </c>
      <c r="C130" s="10">
        <f t="shared" si="24"/>
        <v>3584089.1711130263</v>
      </c>
      <c r="D130" s="11">
        <f t="shared" si="25"/>
        <v>7.0000000000000007E-2</v>
      </c>
      <c r="E130" s="10">
        <f t="shared" si="30"/>
        <v>250886.24197791188</v>
      </c>
      <c r="F130" s="10">
        <f t="shared" si="19"/>
        <v>125443.12098895594</v>
      </c>
      <c r="G130" s="10">
        <f t="shared" si="35"/>
        <v>543586.8576188091</v>
      </c>
      <c r="H130" s="10">
        <f t="shared" si="31"/>
        <v>125443.12098895595</v>
      </c>
      <c r="I130" s="10">
        <f t="shared" si="34"/>
        <v>125443.12098895595</v>
      </c>
      <c r="J130" s="10">
        <f t="shared" si="20"/>
        <v>0</v>
      </c>
      <c r="K130" s="10">
        <f t="shared" si="27"/>
        <v>3638783.4619855098</v>
      </c>
      <c r="M130">
        <f t="shared" si="32"/>
        <v>0.06</v>
      </c>
      <c r="N130">
        <f t="shared" si="33"/>
        <v>0.05</v>
      </c>
      <c r="O130">
        <v>3</v>
      </c>
      <c r="P130">
        <f t="shared" si="21"/>
        <v>0</v>
      </c>
      <c r="Q130">
        <f t="shared" si="22"/>
        <v>0</v>
      </c>
      <c r="R130">
        <f t="shared" si="23"/>
        <v>0</v>
      </c>
    </row>
    <row r="131" spans="1:18" x14ac:dyDescent="0.35">
      <c r="A131">
        <f t="shared" si="28"/>
        <v>128</v>
      </c>
      <c r="B131" s="12">
        <f t="shared" si="29"/>
        <v>46057</v>
      </c>
      <c r="C131" s="10">
        <f t="shared" si="24"/>
        <v>3709532.292101982</v>
      </c>
      <c r="D131" s="11">
        <f t="shared" si="25"/>
        <v>7.0000000000000007E-2</v>
      </c>
      <c r="E131" s="10">
        <f t="shared" si="30"/>
        <v>259667.26044713877</v>
      </c>
      <c r="F131" s="10">
        <f t="shared" ref="F131:F194" si="36">IF(E131&gt;J$1,E131*(100%-D$1),0)</f>
        <v>129833.63022356939</v>
      </c>
      <c r="G131" s="10">
        <f t="shared" si="35"/>
        <v>562612.39763546735</v>
      </c>
      <c r="H131" s="10">
        <f t="shared" si="31"/>
        <v>129833.6302235694</v>
      </c>
      <c r="I131" s="10">
        <f t="shared" si="34"/>
        <v>129933.6302235694</v>
      </c>
      <c r="J131" s="10">
        <f t="shared" si="20"/>
        <v>100</v>
      </c>
      <c r="K131" s="10">
        <f t="shared" si="27"/>
        <v>3768617.0922090793</v>
      </c>
      <c r="M131">
        <f t="shared" si="32"/>
        <v>0.06</v>
      </c>
      <c r="N131">
        <f t="shared" si="33"/>
        <v>0.05</v>
      </c>
      <c r="O131">
        <v>4</v>
      </c>
      <c r="P131">
        <f t="shared" si="21"/>
        <v>100</v>
      </c>
      <c r="Q131">
        <f t="shared" si="22"/>
        <v>100</v>
      </c>
      <c r="R131">
        <f t="shared" si="23"/>
        <v>100</v>
      </c>
    </row>
    <row r="132" spans="1:18" x14ac:dyDescent="0.35">
      <c r="A132">
        <f t="shared" si="28"/>
        <v>129</v>
      </c>
      <c r="B132" s="12">
        <f t="shared" si="29"/>
        <v>46064</v>
      </c>
      <c r="C132" s="10">
        <f t="shared" si="24"/>
        <v>3839465.9223255515</v>
      </c>
      <c r="D132" s="11">
        <f t="shared" si="25"/>
        <v>7.0000000000000007E-2</v>
      </c>
      <c r="E132" s="10">
        <f t="shared" si="30"/>
        <v>268762.61456278863</v>
      </c>
      <c r="F132" s="10">
        <f t="shared" si="36"/>
        <v>134381.30728139431</v>
      </c>
      <c r="G132" s="10">
        <f t="shared" si="35"/>
        <v>582318.99821937538</v>
      </c>
      <c r="H132" s="10">
        <f t="shared" si="31"/>
        <v>134381.30728139431</v>
      </c>
      <c r="I132" s="10">
        <f t="shared" si="34"/>
        <v>134381.30728139431</v>
      </c>
      <c r="J132" s="10">
        <f t="shared" ref="J132:J195" si="37">IF(V$1&gt;0,P132,0)</f>
        <v>0</v>
      </c>
      <c r="K132" s="10">
        <f t="shared" si="27"/>
        <v>3902998.3994904738</v>
      </c>
      <c r="M132">
        <f t="shared" si="32"/>
        <v>0.06</v>
      </c>
      <c r="N132">
        <f t="shared" si="33"/>
        <v>0.05</v>
      </c>
      <c r="O132">
        <v>1</v>
      </c>
      <c r="P132">
        <f t="shared" ref="P132:P195" si="38">IF(V$1=1,T$1,Q132)</f>
        <v>0</v>
      </c>
      <c r="Q132">
        <f t="shared" ref="Q132:Q195" si="39">IF((V$1=2)*(OR(O132=2, O132= 4)),T$1,R132)</f>
        <v>0</v>
      </c>
      <c r="R132">
        <f t="shared" ref="R132:R195" si="40">IF((V$1=4)*(O132=4),T$1,0)</f>
        <v>0</v>
      </c>
    </row>
    <row r="133" spans="1:18" x14ac:dyDescent="0.35">
      <c r="A133">
        <f t="shared" si="28"/>
        <v>130</v>
      </c>
      <c r="B133" s="12">
        <f t="shared" si="29"/>
        <v>46071</v>
      </c>
      <c r="C133" s="10">
        <f t="shared" ref="C133:C196" si="41">C132+I132</f>
        <v>3973847.229606946</v>
      </c>
      <c r="D133" s="11">
        <f t="shared" ref="D133:D196" si="42">IF(C133&gt;29999.99,7%,M133)</f>
        <v>7.0000000000000007E-2</v>
      </c>
      <c r="E133" s="10">
        <f t="shared" si="30"/>
        <v>278169.30607248627</v>
      </c>
      <c r="F133" s="10">
        <f t="shared" si="36"/>
        <v>139084.65303624314</v>
      </c>
      <c r="G133" s="10">
        <f t="shared" si="35"/>
        <v>602700.16315705364</v>
      </c>
      <c r="H133" s="10">
        <f t="shared" si="31"/>
        <v>139084.65303624311</v>
      </c>
      <c r="I133" s="10">
        <f t="shared" si="34"/>
        <v>139084.65303624311</v>
      </c>
      <c r="J133" s="10">
        <f t="shared" si="37"/>
        <v>0</v>
      </c>
      <c r="K133" s="10">
        <f t="shared" ref="K133:K196" si="43">F133+K132</f>
        <v>4042083.0525267171</v>
      </c>
      <c r="M133">
        <f t="shared" si="32"/>
        <v>0.06</v>
      </c>
      <c r="N133">
        <f t="shared" si="33"/>
        <v>0.05</v>
      </c>
      <c r="O133">
        <v>2</v>
      </c>
      <c r="P133">
        <f t="shared" si="38"/>
        <v>0</v>
      </c>
      <c r="Q133">
        <f t="shared" si="39"/>
        <v>0</v>
      </c>
      <c r="R133">
        <f t="shared" si="40"/>
        <v>0</v>
      </c>
    </row>
    <row r="134" spans="1:18" x14ac:dyDescent="0.35">
      <c r="A134">
        <f t="shared" ref="A134:A197" si="44">A133+1</f>
        <v>131</v>
      </c>
      <c r="B134" s="12">
        <f t="shared" ref="B134:B197" si="45">B133+7</f>
        <v>46078</v>
      </c>
      <c r="C134" s="10">
        <f t="shared" si="41"/>
        <v>4112931.8826431893</v>
      </c>
      <c r="D134" s="11">
        <f t="shared" si="42"/>
        <v>7.0000000000000007E-2</v>
      </c>
      <c r="E134" s="10">
        <f t="shared" ref="E134:E197" si="46">C134*D134</f>
        <v>287905.23178502329</v>
      </c>
      <c r="F134" s="10">
        <f t="shared" si="36"/>
        <v>143952.61589251165</v>
      </c>
      <c r="G134" s="10">
        <f t="shared" si="35"/>
        <v>623794.66886755044</v>
      </c>
      <c r="H134" s="10">
        <f t="shared" ref="H134:H197" si="47">E134-F134+H133-I133+J133</f>
        <v>143952.61589251162</v>
      </c>
      <c r="I134" s="10">
        <f t="shared" si="34"/>
        <v>143952.61589251162</v>
      </c>
      <c r="J134" s="10">
        <f t="shared" si="37"/>
        <v>0</v>
      </c>
      <c r="K134" s="10">
        <f t="shared" si="43"/>
        <v>4186035.6684192289</v>
      </c>
      <c r="M134">
        <f t="shared" si="32"/>
        <v>0.06</v>
      </c>
      <c r="N134">
        <f t="shared" si="33"/>
        <v>0.05</v>
      </c>
      <c r="O134">
        <v>3</v>
      </c>
      <c r="P134">
        <f t="shared" si="38"/>
        <v>0</v>
      </c>
      <c r="Q134">
        <f t="shared" si="39"/>
        <v>0</v>
      </c>
      <c r="R134">
        <f t="shared" si="40"/>
        <v>0</v>
      </c>
    </row>
    <row r="135" spans="1:18" x14ac:dyDescent="0.35">
      <c r="A135">
        <f t="shared" si="44"/>
        <v>132</v>
      </c>
      <c r="B135" s="12">
        <f t="shared" si="45"/>
        <v>46085</v>
      </c>
      <c r="C135" s="10">
        <f t="shared" si="41"/>
        <v>4256884.4985357011</v>
      </c>
      <c r="D135" s="11">
        <f t="shared" si="42"/>
        <v>7.0000000000000007E-2</v>
      </c>
      <c r="E135" s="10">
        <f t="shared" si="46"/>
        <v>297981.91489749908</v>
      </c>
      <c r="F135" s="10">
        <f t="shared" si="36"/>
        <v>148990.95744874954</v>
      </c>
      <c r="G135" s="10">
        <f t="shared" si="35"/>
        <v>645627.48227791465</v>
      </c>
      <c r="H135" s="10">
        <f t="shared" si="47"/>
        <v>148990.95744874951</v>
      </c>
      <c r="I135" s="10">
        <f t="shared" si="34"/>
        <v>149090.95744874951</v>
      </c>
      <c r="J135" s="10">
        <f t="shared" si="37"/>
        <v>100</v>
      </c>
      <c r="K135" s="10">
        <f t="shared" si="43"/>
        <v>4335026.6258679787</v>
      </c>
      <c r="M135">
        <f t="shared" si="32"/>
        <v>0.06</v>
      </c>
      <c r="N135">
        <f t="shared" si="33"/>
        <v>0.05</v>
      </c>
      <c r="O135">
        <v>4</v>
      </c>
      <c r="P135">
        <f t="shared" si="38"/>
        <v>100</v>
      </c>
      <c r="Q135">
        <f t="shared" si="39"/>
        <v>100</v>
      </c>
      <c r="R135">
        <f t="shared" si="40"/>
        <v>100</v>
      </c>
    </row>
    <row r="136" spans="1:18" x14ac:dyDescent="0.35">
      <c r="A136">
        <f t="shared" si="44"/>
        <v>133</v>
      </c>
      <c r="B136" s="12">
        <f t="shared" si="45"/>
        <v>46092</v>
      </c>
      <c r="C136" s="10">
        <f t="shared" si="41"/>
        <v>4405975.4559844509</v>
      </c>
      <c r="D136" s="11">
        <f t="shared" si="42"/>
        <v>7.0000000000000007E-2</v>
      </c>
      <c r="E136" s="10">
        <f t="shared" si="46"/>
        <v>308418.28191891161</v>
      </c>
      <c r="F136" s="10">
        <f t="shared" si="36"/>
        <v>154209.14095945581</v>
      </c>
      <c r="G136" s="10">
        <f t="shared" si="35"/>
        <v>668239.61082430847</v>
      </c>
      <c r="H136" s="10">
        <f t="shared" si="47"/>
        <v>154209.14095945581</v>
      </c>
      <c r="I136" s="10">
        <f t="shared" si="34"/>
        <v>154209.14095945581</v>
      </c>
      <c r="J136" s="10">
        <f t="shared" si="37"/>
        <v>0</v>
      </c>
      <c r="K136" s="10">
        <f t="shared" si="43"/>
        <v>4489235.7668274343</v>
      </c>
      <c r="M136">
        <f t="shared" si="32"/>
        <v>0.06</v>
      </c>
      <c r="N136">
        <f t="shared" si="33"/>
        <v>0.05</v>
      </c>
      <c r="O136">
        <v>1</v>
      </c>
      <c r="P136">
        <f t="shared" si="38"/>
        <v>0</v>
      </c>
      <c r="Q136">
        <f t="shared" si="39"/>
        <v>0</v>
      </c>
      <c r="R136">
        <f t="shared" si="40"/>
        <v>0</v>
      </c>
    </row>
    <row r="137" spans="1:18" x14ac:dyDescent="0.35">
      <c r="A137">
        <f t="shared" si="44"/>
        <v>134</v>
      </c>
      <c r="B137" s="12">
        <f t="shared" si="45"/>
        <v>46099</v>
      </c>
      <c r="C137" s="10">
        <f t="shared" si="41"/>
        <v>4560184.5969439065</v>
      </c>
      <c r="D137" s="11">
        <f t="shared" si="42"/>
        <v>7.0000000000000007E-2</v>
      </c>
      <c r="E137" s="10">
        <f t="shared" si="46"/>
        <v>319212.92178607348</v>
      </c>
      <c r="F137" s="10">
        <f t="shared" si="36"/>
        <v>159606.46089303674</v>
      </c>
      <c r="G137" s="10">
        <f t="shared" si="35"/>
        <v>691627.99720315926</v>
      </c>
      <c r="H137" s="10">
        <f t="shared" si="47"/>
        <v>159606.46089303674</v>
      </c>
      <c r="I137" s="10">
        <f t="shared" si="34"/>
        <v>159606.46089303674</v>
      </c>
      <c r="J137" s="10">
        <f t="shared" si="37"/>
        <v>0</v>
      </c>
      <c r="K137" s="10">
        <f t="shared" si="43"/>
        <v>4648842.2277204711</v>
      </c>
      <c r="M137">
        <f t="shared" si="32"/>
        <v>0.06</v>
      </c>
      <c r="N137">
        <f t="shared" si="33"/>
        <v>0.05</v>
      </c>
      <c r="O137">
        <v>2</v>
      </c>
      <c r="P137">
        <f t="shared" si="38"/>
        <v>0</v>
      </c>
      <c r="Q137">
        <f t="shared" si="39"/>
        <v>0</v>
      </c>
      <c r="R137">
        <f t="shared" si="40"/>
        <v>0</v>
      </c>
    </row>
    <row r="138" spans="1:18" x14ac:dyDescent="0.35">
      <c r="A138">
        <f t="shared" si="44"/>
        <v>135</v>
      </c>
      <c r="B138" s="12">
        <f t="shared" si="45"/>
        <v>46106</v>
      </c>
      <c r="C138" s="10">
        <f t="shared" si="41"/>
        <v>4719791.0578369433</v>
      </c>
      <c r="D138" s="11">
        <f t="shared" si="42"/>
        <v>7.0000000000000007E-2</v>
      </c>
      <c r="E138" s="10">
        <f t="shared" si="46"/>
        <v>330385.37404858606</v>
      </c>
      <c r="F138" s="10">
        <f t="shared" si="36"/>
        <v>165192.68702429303</v>
      </c>
      <c r="G138" s="10">
        <f t="shared" si="35"/>
        <v>715834.97710526979</v>
      </c>
      <c r="H138" s="10">
        <f t="shared" si="47"/>
        <v>165192.68702429306</v>
      </c>
      <c r="I138" s="10">
        <f t="shared" si="34"/>
        <v>165192.68702429306</v>
      </c>
      <c r="J138" s="10">
        <f t="shared" si="37"/>
        <v>0</v>
      </c>
      <c r="K138" s="10">
        <f t="shared" si="43"/>
        <v>4814034.9147447646</v>
      </c>
      <c r="M138">
        <f t="shared" si="32"/>
        <v>0.06</v>
      </c>
      <c r="N138">
        <f t="shared" si="33"/>
        <v>0.05</v>
      </c>
      <c r="O138">
        <v>3</v>
      </c>
      <c r="P138">
        <f t="shared" si="38"/>
        <v>0</v>
      </c>
      <c r="Q138">
        <f t="shared" si="39"/>
        <v>0</v>
      </c>
      <c r="R138">
        <f t="shared" si="40"/>
        <v>0</v>
      </c>
    </row>
    <row r="139" spans="1:18" x14ac:dyDescent="0.35">
      <c r="A139">
        <f t="shared" si="44"/>
        <v>136</v>
      </c>
      <c r="B139" s="12">
        <f t="shared" si="45"/>
        <v>46113</v>
      </c>
      <c r="C139" s="10">
        <f t="shared" si="41"/>
        <v>4884983.7448612368</v>
      </c>
      <c r="D139" s="11">
        <f t="shared" si="42"/>
        <v>7.0000000000000007E-2</v>
      </c>
      <c r="E139" s="10">
        <f t="shared" si="46"/>
        <v>341948.8621402866</v>
      </c>
      <c r="F139" s="10">
        <f t="shared" si="36"/>
        <v>170974.4310701433</v>
      </c>
      <c r="G139" s="10">
        <f t="shared" si="35"/>
        <v>740889.20130395424</v>
      </c>
      <c r="H139" s="10">
        <f t="shared" si="47"/>
        <v>170974.4310701433</v>
      </c>
      <c r="I139" s="10">
        <f t="shared" si="34"/>
        <v>171074.4310701433</v>
      </c>
      <c r="J139" s="10">
        <f t="shared" si="37"/>
        <v>100</v>
      </c>
      <c r="K139" s="10">
        <f t="shared" si="43"/>
        <v>4985009.3458149079</v>
      </c>
      <c r="M139">
        <f t="shared" ref="M139:M202" si="48">IF(C139&gt;9999.99,6%,N139)</f>
        <v>0.06</v>
      </c>
      <c r="N139">
        <f t="shared" ref="N139:N202" si="49">IF(C139&lt;2500,4%,5%)</f>
        <v>0.05</v>
      </c>
      <c r="O139">
        <v>4</v>
      </c>
      <c r="P139">
        <f t="shared" si="38"/>
        <v>100</v>
      </c>
      <c r="Q139">
        <f t="shared" si="39"/>
        <v>100</v>
      </c>
      <c r="R139">
        <f t="shared" si="40"/>
        <v>100</v>
      </c>
    </row>
    <row r="140" spans="1:18" x14ac:dyDescent="0.35">
      <c r="A140">
        <f t="shared" si="44"/>
        <v>137</v>
      </c>
      <c r="B140" s="12">
        <f t="shared" si="45"/>
        <v>46120</v>
      </c>
      <c r="C140" s="10">
        <f t="shared" si="41"/>
        <v>5056058.1759313801</v>
      </c>
      <c r="D140" s="11">
        <f t="shared" si="42"/>
        <v>7.0000000000000007E-2</v>
      </c>
      <c r="E140" s="10">
        <f t="shared" si="46"/>
        <v>353924.07231519662</v>
      </c>
      <c r="F140" s="10">
        <f t="shared" si="36"/>
        <v>176962.03615759831</v>
      </c>
      <c r="G140" s="10">
        <f t="shared" si="35"/>
        <v>766835.49001625937</v>
      </c>
      <c r="H140" s="10">
        <f t="shared" si="47"/>
        <v>176962.03615759831</v>
      </c>
      <c r="I140" s="10">
        <f t="shared" ref="I140:I203" si="50">IF(H140+J140&gt;9.99,H140+J140,0)</f>
        <v>176962.03615759831</v>
      </c>
      <c r="J140" s="10">
        <f t="shared" si="37"/>
        <v>0</v>
      </c>
      <c r="K140" s="10">
        <f t="shared" si="43"/>
        <v>5161971.3819725066</v>
      </c>
      <c r="M140">
        <f t="shared" si="48"/>
        <v>0.06</v>
      </c>
      <c r="N140">
        <f t="shared" si="49"/>
        <v>0.05</v>
      </c>
      <c r="O140">
        <v>1</v>
      </c>
      <c r="P140">
        <f t="shared" si="38"/>
        <v>0</v>
      </c>
      <c r="Q140">
        <f t="shared" si="39"/>
        <v>0</v>
      </c>
      <c r="R140">
        <f t="shared" si="40"/>
        <v>0</v>
      </c>
    </row>
    <row r="141" spans="1:18" x14ac:dyDescent="0.35">
      <c r="A141">
        <f t="shared" si="44"/>
        <v>138</v>
      </c>
      <c r="B141" s="12">
        <f t="shared" si="45"/>
        <v>46127</v>
      </c>
      <c r="C141" s="10">
        <f t="shared" si="41"/>
        <v>5233020.2120889788</v>
      </c>
      <c r="D141" s="11">
        <f t="shared" si="42"/>
        <v>7.0000000000000007E-2</v>
      </c>
      <c r="E141" s="10">
        <f t="shared" si="46"/>
        <v>366311.41484622855</v>
      </c>
      <c r="F141" s="10">
        <f t="shared" si="36"/>
        <v>183155.70742311428</v>
      </c>
      <c r="G141" s="10">
        <f t="shared" si="35"/>
        <v>793674.73216682859</v>
      </c>
      <c r="H141" s="10">
        <f t="shared" si="47"/>
        <v>183155.70742311428</v>
      </c>
      <c r="I141" s="10">
        <f t="shared" si="50"/>
        <v>183155.70742311428</v>
      </c>
      <c r="J141" s="10">
        <f t="shared" si="37"/>
        <v>0</v>
      </c>
      <c r="K141" s="10">
        <f t="shared" si="43"/>
        <v>5345127.0893956209</v>
      </c>
      <c r="M141">
        <f t="shared" si="48"/>
        <v>0.06</v>
      </c>
      <c r="N141">
        <f t="shared" si="49"/>
        <v>0.05</v>
      </c>
      <c r="O141">
        <v>2</v>
      </c>
      <c r="P141">
        <f t="shared" si="38"/>
        <v>0</v>
      </c>
      <c r="Q141">
        <f t="shared" si="39"/>
        <v>0</v>
      </c>
      <c r="R141">
        <f t="shared" si="40"/>
        <v>0</v>
      </c>
    </row>
    <row r="142" spans="1:18" x14ac:dyDescent="0.35">
      <c r="A142">
        <f t="shared" si="44"/>
        <v>139</v>
      </c>
      <c r="B142" s="12">
        <f t="shared" si="45"/>
        <v>46134</v>
      </c>
      <c r="C142" s="10">
        <f t="shared" si="41"/>
        <v>5416175.9195120931</v>
      </c>
      <c r="D142" s="11">
        <f t="shared" si="42"/>
        <v>7.0000000000000007E-2</v>
      </c>
      <c r="E142" s="10">
        <f t="shared" si="46"/>
        <v>379132.31436584657</v>
      </c>
      <c r="F142" s="10">
        <f t="shared" si="36"/>
        <v>189566.15718292329</v>
      </c>
      <c r="G142" s="10">
        <f t="shared" si="35"/>
        <v>821453.34779266769</v>
      </c>
      <c r="H142" s="10">
        <f t="shared" si="47"/>
        <v>189566.15718292329</v>
      </c>
      <c r="I142" s="10">
        <f t="shared" si="50"/>
        <v>189566.15718292329</v>
      </c>
      <c r="J142" s="10">
        <f t="shared" si="37"/>
        <v>0</v>
      </c>
      <c r="K142" s="10">
        <f t="shared" si="43"/>
        <v>5534693.2465785444</v>
      </c>
      <c r="M142">
        <f t="shared" si="48"/>
        <v>0.06</v>
      </c>
      <c r="N142">
        <f t="shared" si="49"/>
        <v>0.05</v>
      </c>
      <c r="O142">
        <v>3</v>
      </c>
      <c r="P142">
        <f t="shared" si="38"/>
        <v>0</v>
      </c>
      <c r="Q142">
        <f t="shared" si="39"/>
        <v>0</v>
      </c>
      <c r="R142">
        <f t="shared" si="40"/>
        <v>0</v>
      </c>
    </row>
    <row r="143" spans="1:18" x14ac:dyDescent="0.35">
      <c r="A143">
        <f t="shared" si="44"/>
        <v>140</v>
      </c>
      <c r="B143" s="12">
        <f t="shared" si="45"/>
        <v>46141</v>
      </c>
      <c r="C143" s="10">
        <f t="shared" si="41"/>
        <v>5605742.0766950166</v>
      </c>
      <c r="D143" s="11">
        <f t="shared" si="42"/>
        <v>7.0000000000000007E-2</v>
      </c>
      <c r="E143" s="10">
        <f t="shared" si="46"/>
        <v>392401.94536865118</v>
      </c>
      <c r="F143" s="10">
        <f t="shared" si="36"/>
        <v>196200.97268432559</v>
      </c>
      <c r="G143" s="10">
        <f t="shared" si="35"/>
        <v>850204.21496541088</v>
      </c>
      <c r="H143" s="10">
        <f t="shared" si="47"/>
        <v>196200.97268432559</v>
      </c>
      <c r="I143" s="10">
        <f t="shared" si="50"/>
        <v>196300.97268432559</v>
      </c>
      <c r="J143" s="10">
        <f t="shared" si="37"/>
        <v>100</v>
      </c>
      <c r="K143" s="10">
        <f t="shared" si="43"/>
        <v>5730894.21926287</v>
      </c>
      <c r="M143">
        <f t="shared" si="48"/>
        <v>0.06</v>
      </c>
      <c r="N143">
        <f t="shared" si="49"/>
        <v>0.05</v>
      </c>
      <c r="O143">
        <v>4</v>
      </c>
      <c r="P143">
        <f t="shared" si="38"/>
        <v>100</v>
      </c>
      <c r="Q143">
        <f t="shared" si="39"/>
        <v>100</v>
      </c>
      <c r="R143">
        <f t="shared" si="40"/>
        <v>100</v>
      </c>
    </row>
    <row r="144" spans="1:18" x14ac:dyDescent="0.35">
      <c r="A144">
        <f t="shared" si="44"/>
        <v>141</v>
      </c>
      <c r="B144" s="12">
        <f t="shared" si="45"/>
        <v>46148</v>
      </c>
      <c r="C144" s="10">
        <f t="shared" si="41"/>
        <v>5802043.0493793422</v>
      </c>
      <c r="D144" s="11">
        <f t="shared" si="42"/>
        <v>7.0000000000000007E-2</v>
      </c>
      <c r="E144" s="10">
        <f t="shared" si="46"/>
        <v>406143.01345655398</v>
      </c>
      <c r="F144" s="10">
        <f t="shared" si="36"/>
        <v>203071.50672827699</v>
      </c>
      <c r="G144" s="10">
        <f t="shared" si="35"/>
        <v>879976.52915586706</v>
      </c>
      <c r="H144" s="10">
        <f t="shared" si="47"/>
        <v>203071.50672827702</v>
      </c>
      <c r="I144" s="10">
        <f t="shared" si="50"/>
        <v>203071.50672827702</v>
      </c>
      <c r="J144" s="10">
        <f t="shared" si="37"/>
        <v>0</v>
      </c>
      <c r="K144" s="10">
        <f t="shared" si="43"/>
        <v>5933965.7259911466</v>
      </c>
      <c r="M144">
        <f t="shared" si="48"/>
        <v>0.06</v>
      </c>
      <c r="N144">
        <f t="shared" si="49"/>
        <v>0.05</v>
      </c>
      <c r="O144">
        <v>1</v>
      </c>
      <c r="P144">
        <f t="shared" si="38"/>
        <v>0</v>
      </c>
      <c r="Q144">
        <f t="shared" si="39"/>
        <v>0</v>
      </c>
      <c r="R144">
        <f t="shared" si="40"/>
        <v>0</v>
      </c>
    </row>
    <row r="145" spans="1:18" x14ac:dyDescent="0.35">
      <c r="A145">
        <f t="shared" si="44"/>
        <v>142</v>
      </c>
      <c r="B145" s="12">
        <f t="shared" si="45"/>
        <v>46155</v>
      </c>
      <c r="C145" s="10">
        <f t="shared" si="41"/>
        <v>6005114.5561076188</v>
      </c>
      <c r="D145" s="11">
        <f t="shared" si="42"/>
        <v>7.0000000000000007E-2</v>
      </c>
      <c r="E145" s="10">
        <f t="shared" si="46"/>
        <v>420358.01892753335</v>
      </c>
      <c r="F145" s="10">
        <f t="shared" si="36"/>
        <v>210179.00946376668</v>
      </c>
      <c r="G145" s="10">
        <f t="shared" si="35"/>
        <v>910775.7076763222</v>
      </c>
      <c r="H145" s="10">
        <f t="shared" si="47"/>
        <v>210179.00946376665</v>
      </c>
      <c r="I145" s="10">
        <f t="shared" si="50"/>
        <v>210179.00946376665</v>
      </c>
      <c r="J145" s="10">
        <f t="shared" si="37"/>
        <v>0</v>
      </c>
      <c r="K145" s="10">
        <f t="shared" si="43"/>
        <v>6144144.7354549132</v>
      </c>
      <c r="M145">
        <f t="shared" si="48"/>
        <v>0.06</v>
      </c>
      <c r="N145">
        <f t="shared" si="49"/>
        <v>0.05</v>
      </c>
      <c r="O145">
        <v>2</v>
      </c>
      <c r="P145">
        <f t="shared" si="38"/>
        <v>0</v>
      </c>
      <c r="Q145">
        <f t="shared" si="39"/>
        <v>0</v>
      </c>
      <c r="R145">
        <f t="shared" si="40"/>
        <v>0</v>
      </c>
    </row>
    <row r="146" spans="1:18" x14ac:dyDescent="0.35">
      <c r="A146">
        <f t="shared" si="44"/>
        <v>143</v>
      </c>
      <c r="B146" s="12">
        <f t="shared" si="45"/>
        <v>46162</v>
      </c>
      <c r="C146" s="10">
        <f t="shared" si="41"/>
        <v>6215293.5655713854</v>
      </c>
      <c r="D146" s="11">
        <f t="shared" si="42"/>
        <v>7.0000000000000007E-2</v>
      </c>
      <c r="E146" s="10">
        <f t="shared" si="46"/>
        <v>435070.54958999704</v>
      </c>
      <c r="F146" s="10">
        <f t="shared" si="36"/>
        <v>217535.27479499852</v>
      </c>
      <c r="G146" s="10">
        <f t="shared" si="35"/>
        <v>942652.85744499357</v>
      </c>
      <c r="H146" s="10">
        <f t="shared" si="47"/>
        <v>217535.27479499852</v>
      </c>
      <c r="I146" s="10">
        <f t="shared" si="50"/>
        <v>217535.27479499852</v>
      </c>
      <c r="J146" s="10">
        <f t="shared" si="37"/>
        <v>0</v>
      </c>
      <c r="K146" s="10">
        <f t="shared" si="43"/>
        <v>6361680.0102499118</v>
      </c>
      <c r="M146">
        <f t="shared" si="48"/>
        <v>0.06</v>
      </c>
      <c r="N146">
        <f t="shared" si="49"/>
        <v>0.05</v>
      </c>
      <c r="O146">
        <v>3</v>
      </c>
      <c r="P146">
        <f t="shared" si="38"/>
        <v>0</v>
      </c>
      <c r="Q146">
        <f t="shared" si="39"/>
        <v>0</v>
      </c>
      <c r="R146">
        <f t="shared" si="40"/>
        <v>0</v>
      </c>
    </row>
    <row r="147" spans="1:18" x14ac:dyDescent="0.35">
      <c r="A147">
        <f t="shared" si="44"/>
        <v>144</v>
      </c>
      <c r="B147" s="12">
        <f t="shared" si="45"/>
        <v>46169</v>
      </c>
      <c r="C147" s="10">
        <f t="shared" si="41"/>
        <v>6432828.840366384</v>
      </c>
      <c r="D147" s="11">
        <f t="shared" si="42"/>
        <v>7.0000000000000007E-2</v>
      </c>
      <c r="E147" s="10">
        <f t="shared" si="46"/>
        <v>450298.0188256469</v>
      </c>
      <c r="F147" s="10">
        <f t="shared" si="36"/>
        <v>225149.00941282345</v>
      </c>
      <c r="G147" s="10">
        <f t="shared" si="35"/>
        <v>975645.70745556836</v>
      </c>
      <c r="H147" s="10">
        <f t="shared" si="47"/>
        <v>225149.00941282342</v>
      </c>
      <c r="I147" s="10">
        <f t="shared" si="50"/>
        <v>225249.00941282342</v>
      </c>
      <c r="J147" s="10">
        <f t="shared" si="37"/>
        <v>100</v>
      </c>
      <c r="K147" s="10">
        <f t="shared" si="43"/>
        <v>6586829.0196627351</v>
      </c>
      <c r="M147">
        <f t="shared" si="48"/>
        <v>0.06</v>
      </c>
      <c r="N147">
        <f t="shared" si="49"/>
        <v>0.05</v>
      </c>
      <c r="O147">
        <v>4</v>
      </c>
      <c r="P147">
        <f t="shared" si="38"/>
        <v>100</v>
      </c>
      <c r="Q147">
        <f t="shared" si="39"/>
        <v>100</v>
      </c>
      <c r="R147">
        <f t="shared" si="40"/>
        <v>100</v>
      </c>
    </row>
    <row r="148" spans="1:18" x14ac:dyDescent="0.35">
      <c r="A148">
        <f t="shared" si="44"/>
        <v>145</v>
      </c>
      <c r="B148" s="12">
        <f t="shared" si="45"/>
        <v>46176</v>
      </c>
      <c r="C148" s="10">
        <f t="shared" si="41"/>
        <v>6658077.8497792073</v>
      </c>
      <c r="D148" s="11">
        <f t="shared" si="42"/>
        <v>7.0000000000000007E-2</v>
      </c>
      <c r="E148" s="10">
        <f t="shared" si="46"/>
        <v>466065.44948454457</v>
      </c>
      <c r="F148" s="10">
        <f t="shared" si="36"/>
        <v>233032.72474227229</v>
      </c>
      <c r="G148" s="10">
        <f t="shared" si="35"/>
        <v>1009808.4738831799</v>
      </c>
      <c r="H148" s="10">
        <f t="shared" si="47"/>
        <v>233032.72474227229</v>
      </c>
      <c r="I148" s="10">
        <f t="shared" si="50"/>
        <v>233032.72474227229</v>
      </c>
      <c r="J148" s="10">
        <f t="shared" si="37"/>
        <v>0</v>
      </c>
      <c r="K148" s="10">
        <f t="shared" si="43"/>
        <v>6819861.744405007</v>
      </c>
      <c r="M148">
        <f t="shared" si="48"/>
        <v>0.06</v>
      </c>
      <c r="N148">
        <f t="shared" si="49"/>
        <v>0.05</v>
      </c>
      <c r="O148">
        <v>1</v>
      </c>
      <c r="P148">
        <f t="shared" si="38"/>
        <v>0</v>
      </c>
      <c r="Q148">
        <f t="shared" si="39"/>
        <v>0</v>
      </c>
      <c r="R148">
        <f t="shared" si="40"/>
        <v>0</v>
      </c>
    </row>
    <row r="149" spans="1:18" x14ac:dyDescent="0.35">
      <c r="A149">
        <f t="shared" si="44"/>
        <v>146</v>
      </c>
      <c r="B149" s="12">
        <f t="shared" si="45"/>
        <v>46183</v>
      </c>
      <c r="C149" s="10">
        <f t="shared" si="41"/>
        <v>6891110.5745214792</v>
      </c>
      <c r="D149" s="11">
        <f t="shared" si="42"/>
        <v>7.0000000000000007E-2</v>
      </c>
      <c r="E149" s="10">
        <f t="shared" si="46"/>
        <v>482377.74021650362</v>
      </c>
      <c r="F149" s="10">
        <f t="shared" si="36"/>
        <v>241188.87010825181</v>
      </c>
      <c r="G149" s="10">
        <f t="shared" si="35"/>
        <v>1045151.7704690913</v>
      </c>
      <c r="H149" s="10">
        <f t="shared" si="47"/>
        <v>241188.87010825181</v>
      </c>
      <c r="I149" s="10">
        <f t="shared" si="50"/>
        <v>241188.87010825181</v>
      </c>
      <c r="J149" s="10">
        <f t="shared" si="37"/>
        <v>0</v>
      </c>
      <c r="K149" s="10">
        <f t="shared" si="43"/>
        <v>7061050.6145132584</v>
      </c>
      <c r="M149">
        <f t="shared" si="48"/>
        <v>0.06</v>
      </c>
      <c r="N149">
        <f t="shared" si="49"/>
        <v>0.05</v>
      </c>
      <c r="O149">
        <v>2</v>
      </c>
      <c r="P149">
        <f t="shared" si="38"/>
        <v>0</v>
      </c>
      <c r="Q149">
        <f t="shared" si="39"/>
        <v>0</v>
      </c>
      <c r="R149">
        <f t="shared" si="40"/>
        <v>0</v>
      </c>
    </row>
    <row r="150" spans="1:18" x14ac:dyDescent="0.35">
      <c r="A150">
        <f t="shared" si="44"/>
        <v>147</v>
      </c>
      <c r="B150" s="12">
        <f t="shared" si="45"/>
        <v>46190</v>
      </c>
      <c r="C150" s="10">
        <f t="shared" si="41"/>
        <v>7132299.4446297307</v>
      </c>
      <c r="D150" s="11">
        <f t="shared" si="42"/>
        <v>7.0000000000000007E-2</v>
      </c>
      <c r="E150" s="10">
        <f t="shared" si="46"/>
        <v>499260.96112408116</v>
      </c>
      <c r="F150" s="10">
        <f t="shared" si="36"/>
        <v>249630.48056204058</v>
      </c>
      <c r="G150" s="10">
        <f t="shared" si="35"/>
        <v>1081732.0824355092</v>
      </c>
      <c r="H150" s="10">
        <f t="shared" si="47"/>
        <v>249630.48056204058</v>
      </c>
      <c r="I150" s="10">
        <f t="shared" si="50"/>
        <v>249630.48056204058</v>
      </c>
      <c r="J150" s="10">
        <f t="shared" si="37"/>
        <v>0</v>
      </c>
      <c r="K150" s="10">
        <f t="shared" si="43"/>
        <v>7310681.095075299</v>
      </c>
      <c r="M150">
        <f t="shared" si="48"/>
        <v>0.06</v>
      </c>
      <c r="N150">
        <f t="shared" si="49"/>
        <v>0.05</v>
      </c>
      <c r="O150">
        <v>3</v>
      </c>
      <c r="P150">
        <f t="shared" si="38"/>
        <v>0</v>
      </c>
      <c r="Q150">
        <f t="shared" si="39"/>
        <v>0</v>
      </c>
      <c r="R150">
        <f t="shared" si="40"/>
        <v>0</v>
      </c>
    </row>
    <row r="151" spans="1:18" x14ac:dyDescent="0.35">
      <c r="A151">
        <f t="shared" si="44"/>
        <v>148</v>
      </c>
      <c r="B151" s="12">
        <f t="shared" si="45"/>
        <v>46197</v>
      </c>
      <c r="C151" s="10">
        <f t="shared" si="41"/>
        <v>7381929.9251917712</v>
      </c>
      <c r="D151" s="11">
        <f t="shared" si="42"/>
        <v>7.0000000000000007E-2</v>
      </c>
      <c r="E151" s="10">
        <f t="shared" si="46"/>
        <v>516735.09476342401</v>
      </c>
      <c r="F151" s="10">
        <f t="shared" si="36"/>
        <v>258367.54738171201</v>
      </c>
      <c r="G151" s="10">
        <f t="shared" si="35"/>
        <v>1119592.705320752</v>
      </c>
      <c r="H151" s="10">
        <f t="shared" si="47"/>
        <v>258367.54738171201</v>
      </c>
      <c r="I151" s="10">
        <f t="shared" si="50"/>
        <v>258467.54738171201</v>
      </c>
      <c r="J151" s="10">
        <f t="shared" si="37"/>
        <v>100</v>
      </c>
      <c r="K151" s="10">
        <f t="shared" si="43"/>
        <v>7569048.6424570112</v>
      </c>
      <c r="M151">
        <f t="shared" si="48"/>
        <v>0.06</v>
      </c>
      <c r="N151">
        <f t="shared" si="49"/>
        <v>0.05</v>
      </c>
      <c r="O151">
        <v>4</v>
      </c>
      <c r="P151">
        <f t="shared" si="38"/>
        <v>100</v>
      </c>
      <c r="Q151">
        <f t="shared" si="39"/>
        <v>100</v>
      </c>
      <c r="R151">
        <f t="shared" si="40"/>
        <v>100</v>
      </c>
    </row>
    <row r="152" spans="1:18" x14ac:dyDescent="0.35">
      <c r="A152">
        <f t="shared" si="44"/>
        <v>149</v>
      </c>
      <c r="B152" s="12">
        <f t="shared" si="45"/>
        <v>46204</v>
      </c>
      <c r="C152" s="10">
        <f t="shared" si="41"/>
        <v>7640397.4725734834</v>
      </c>
      <c r="D152" s="11">
        <f t="shared" si="42"/>
        <v>7.0000000000000007E-2</v>
      </c>
      <c r="E152" s="10">
        <f t="shared" si="46"/>
        <v>534827.82308014389</v>
      </c>
      <c r="F152" s="10">
        <f t="shared" si="36"/>
        <v>267413.91154007195</v>
      </c>
      <c r="G152" s="10">
        <f t="shared" si="35"/>
        <v>1158793.6166736451</v>
      </c>
      <c r="H152" s="10">
        <f t="shared" si="47"/>
        <v>267413.91154007195</v>
      </c>
      <c r="I152" s="10">
        <f t="shared" si="50"/>
        <v>267413.91154007195</v>
      </c>
      <c r="J152" s="10">
        <f t="shared" si="37"/>
        <v>0</v>
      </c>
      <c r="K152" s="10">
        <f t="shared" si="43"/>
        <v>7836462.5539970826</v>
      </c>
      <c r="M152">
        <f t="shared" si="48"/>
        <v>0.06</v>
      </c>
      <c r="N152">
        <f t="shared" si="49"/>
        <v>0.05</v>
      </c>
      <c r="O152">
        <v>1</v>
      </c>
      <c r="P152">
        <f t="shared" si="38"/>
        <v>0</v>
      </c>
      <c r="Q152">
        <f t="shared" si="39"/>
        <v>0</v>
      </c>
      <c r="R152">
        <f t="shared" si="40"/>
        <v>0</v>
      </c>
    </row>
    <row r="153" spans="1:18" x14ac:dyDescent="0.35">
      <c r="A153">
        <f t="shared" si="44"/>
        <v>150</v>
      </c>
      <c r="B153" s="12">
        <f t="shared" si="45"/>
        <v>46211</v>
      </c>
      <c r="C153" s="10">
        <f t="shared" si="41"/>
        <v>7907811.3841135558</v>
      </c>
      <c r="D153" s="11">
        <f t="shared" si="42"/>
        <v>7.0000000000000007E-2</v>
      </c>
      <c r="E153" s="10">
        <f t="shared" si="46"/>
        <v>553546.79688794899</v>
      </c>
      <c r="F153" s="10">
        <f t="shared" si="36"/>
        <v>276773.3984439745</v>
      </c>
      <c r="G153" s="10">
        <f t="shared" si="35"/>
        <v>1199351.3932572228</v>
      </c>
      <c r="H153" s="10">
        <f t="shared" si="47"/>
        <v>276773.39844397455</v>
      </c>
      <c r="I153" s="10">
        <f t="shared" si="50"/>
        <v>276773.39844397455</v>
      </c>
      <c r="J153" s="10">
        <f t="shared" si="37"/>
        <v>0</v>
      </c>
      <c r="K153" s="10">
        <f t="shared" si="43"/>
        <v>8113235.9524410572</v>
      </c>
      <c r="M153">
        <f t="shared" si="48"/>
        <v>0.06</v>
      </c>
      <c r="N153">
        <f t="shared" si="49"/>
        <v>0.05</v>
      </c>
      <c r="O153">
        <v>2</v>
      </c>
      <c r="P153">
        <f t="shared" si="38"/>
        <v>0</v>
      </c>
      <c r="Q153">
        <f t="shared" si="39"/>
        <v>0</v>
      </c>
      <c r="R153">
        <f t="shared" si="40"/>
        <v>0</v>
      </c>
    </row>
    <row r="154" spans="1:18" x14ac:dyDescent="0.35">
      <c r="A154">
        <f t="shared" si="44"/>
        <v>151</v>
      </c>
      <c r="B154" s="12">
        <f t="shared" si="45"/>
        <v>46218</v>
      </c>
      <c r="C154" s="10">
        <f t="shared" si="41"/>
        <v>8184584.7825575303</v>
      </c>
      <c r="D154" s="11">
        <f t="shared" si="42"/>
        <v>7.0000000000000007E-2</v>
      </c>
      <c r="E154" s="10">
        <f t="shared" si="46"/>
        <v>572920.93477902713</v>
      </c>
      <c r="F154" s="10">
        <f t="shared" si="36"/>
        <v>286460.46738951356</v>
      </c>
      <c r="G154" s="10">
        <f t="shared" si="35"/>
        <v>1241328.6920212253</v>
      </c>
      <c r="H154" s="10">
        <f t="shared" si="47"/>
        <v>286460.46738951351</v>
      </c>
      <c r="I154" s="10">
        <f t="shared" si="50"/>
        <v>286460.46738951351</v>
      </c>
      <c r="J154" s="10">
        <f t="shared" si="37"/>
        <v>0</v>
      </c>
      <c r="K154" s="10">
        <f t="shared" si="43"/>
        <v>8399696.41983057</v>
      </c>
      <c r="M154">
        <f t="shared" si="48"/>
        <v>0.06</v>
      </c>
      <c r="N154">
        <f t="shared" si="49"/>
        <v>0.05</v>
      </c>
      <c r="O154">
        <v>3</v>
      </c>
      <c r="P154">
        <f t="shared" si="38"/>
        <v>0</v>
      </c>
      <c r="Q154">
        <f t="shared" si="39"/>
        <v>0</v>
      </c>
      <c r="R154">
        <f t="shared" si="40"/>
        <v>0</v>
      </c>
    </row>
    <row r="155" spans="1:18" x14ac:dyDescent="0.35">
      <c r="A155">
        <f t="shared" si="44"/>
        <v>152</v>
      </c>
      <c r="B155" s="12">
        <f t="shared" si="45"/>
        <v>46225</v>
      </c>
      <c r="C155" s="10">
        <f t="shared" si="41"/>
        <v>8471045.2499470431</v>
      </c>
      <c r="D155" s="11">
        <f t="shared" si="42"/>
        <v>7.0000000000000007E-2</v>
      </c>
      <c r="E155" s="10">
        <f t="shared" si="46"/>
        <v>592973.16749629308</v>
      </c>
      <c r="F155" s="10">
        <f t="shared" si="36"/>
        <v>296486.58374814654</v>
      </c>
      <c r="G155" s="10">
        <f t="shared" si="35"/>
        <v>1284775.1962419683</v>
      </c>
      <c r="H155" s="10">
        <f t="shared" si="47"/>
        <v>296486.58374814654</v>
      </c>
      <c r="I155" s="10">
        <f t="shared" si="50"/>
        <v>296586.58374814654</v>
      </c>
      <c r="J155" s="10">
        <f t="shared" si="37"/>
        <v>100</v>
      </c>
      <c r="K155" s="10">
        <f t="shared" si="43"/>
        <v>8696183.0035787169</v>
      </c>
      <c r="M155">
        <f t="shared" si="48"/>
        <v>0.06</v>
      </c>
      <c r="N155">
        <f t="shared" si="49"/>
        <v>0.05</v>
      </c>
      <c r="O155">
        <v>4</v>
      </c>
      <c r="P155">
        <f t="shared" si="38"/>
        <v>100</v>
      </c>
      <c r="Q155">
        <f t="shared" si="39"/>
        <v>100</v>
      </c>
      <c r="R155">
        <f t="shared" si="40"/>
        <v>100</v>
      </c>
    </row>
    <row r="156" spans="1:18" x14ac:dyDescent="0.35">
      <c r="A156">
        <f t="shared" si="44"/>
        <v>153</v>
      </c>
      <c r="B156" s="12">
        <f t="shared" si="45"/>
        <v>46232</v>
      </c>
      <c r="C156" s="10">
        <f t="shared" si="41"/>
        <v>8767631.83369519</v>
      </c>
      <c r="D156" s="11">
        <f t="shared" si="42"/>
        <v>7.0000000000000007E-2</v>
      </c>
      <c r="E156" s="10">
        <f t="shared" si="46"/>
        <v>613734.22835866339</v>
      </c>
      <c r="F156" s="10">
        <f t="shared" si="36"/>
        <v>306867.11417933169</v>
      </c>
      <c r="G156" s="10">
        <f t="shared" si="35"/>
        <v>1329757.4947771041</v>
      </c>
      <c r="H156" s="10">
        <f t="shared" si="47"/>
        <v>306867.11417933169</v>
      </c>
      <c r="I156" s="10">
        <f t="shared" si="50"/>
        <v>306867.11417933169</v>
      </c>
      <c r="J156" s="10">
        <f t="shared" si="37"/>
        <v>0</v>
      </c>
      <c r="K156" s="10">
        <f t="shared" si="43"/>
        <v>9003050.1177580487</v>
      </c>
      <c r="M156">
        <f t="shared" si="48"/>
        <v>0.06</v>
      </c>
      <c r="N156">
        <f t="shared" si="49"/>
        <v>0.05</v>
      </c>
      <c r="O156">
        <v>1</v>
      </c>
      <c r="P156">
        <f t="shared" si="38"/>
        <v>0</v>
      </c>
      <c r="Q156">
        <f t="shared" si="39"/>
        <v>0</v>
      </c>
      <c r="R156">
        <f t="shared" si="40"/>
        <v>0</v>
      </c>
    </row>
    <row r="157" spans="1:18" x14ac:dyDescent="0.35">
      <c r="A157">
        <f t="shared" si="44"/>
        <v>154</v>
      </c>
      <c r="B157" s="12">
        <f t="shared" si="45"/>
        <v>46239</v>
      </c>
      <c r="C157" s="10">
        <f t="shared" si="41"/>
        <v>9074498.9478745218</v>
      </c>
      <c r="D157" s="11">
        <f t="shared" si="42"/>
        <v>7.0000000000000007E-2</v>
      </c>
      <c r="E157" s="10">
        <f t="shared" si="46"/>
        <v>635214.92635121662</v>
      </c>
      <c r="F157" s="10">
        <f t="shared" si="36"/>
        <v>317607.46317560831</v>
      </c>
      <c r="G157" s="10">
        <f t="shared" si="35"/>
        <v>1376299.0070943027</v>
      </c>
      <c r="H157" s="10">
        <f t="shared" si="47"/>
        <v>317607.46317560831</v>
      </c>
      <c r="I157" s="10">
        <f t="shared" si="50"/>
        <v>317607.46317560831</v>
      </c>
      <c r="J157" s="10">
        <f t="shared" si="37"/>
        <v>0</v>
      </c>
      <c r="K157" s="10">
        <f t="shared" si="43"/>
        <v>9320657.5809336565</v>
      </c>
      <c r="M157">
        <f t="shared" si="48"/>
        <v>0.06</v>
      </c>
      <c r="N157">
        <f t="shared" si="49"/>
        <v>0.05</v>
      </c>
      <c r="O157">
        <v>2</v>
      </c>
      <c r="P157">
        <f t="shared" si="38"/>
        <v>0</v>
      </c>
      <c r="Q157">
        <f t="shared" si="39"/>
        <v>0</v>
      </c>
      <c r="R157">
        <f t="shared" si="40"/>
        <v>0</v>
      </c>
    </row>
    <row r="158" spans="1:18" x14ac:dyDescent="0.35">
      <c r="A158">
        <f t="shared" si="44"/>
        <v>155</v>
      </c>
      <c r="B158" s="12">
        <f t="shared" si="45"/>
        <v>46246</v>
      </c>
      <c r="C158" s="10">
        <f t="shared" si="41"/>
        <v>9392106.4110501297</v>
      </c>
      <c r="D158" s="11">
        <f t="shared" si="42"/>
        <v>7.0000000000000007E-2</v>
      </c>
      <c r="E158" s="10">
        <f t="shared" si="46"/>
        <v>657447.44877350912</v>
      </c>
      <c r="F158" s="10">
        <f t="shared" si="36"/>
        <v>328723.72438675456</v>
      </c>
      <c r="G158" s="10">
        <f t="shared" si="35"/>
        <v>1424469.4723426031</v>
      </c>
      <c r="H158" s="10">
        <f t="shared" si="47"/>
        <v>328723.72438675456</v>
      </c>
      <c r="I158" s="10">
        <f t="shared" si="50"/>
        <v>328723.72438675456</v>
      </c>
      <c r="J158" s="10">
        <f t="shared" si="37"/>
        <v>0</v>
      </c>
      <c r="K158" s="10">
        <f t="shared" si="43"/>
        <v>9649381.3053204119</v>
      </c>
      <c r="M158">
        <f t="shared" si="48"/>
        <v>0.06</v>
      </c>
      <c r="N158">
        <f t="shared" si="49"/>
        <v>0.05</v>
      </c>
      <c r="O158">
        <v>3</v>
      </c>
      <c r="P158">
        <f t="shared" si="38"/>
        <v>0</v>
      </c>
      <c r="Q158">
        <f t="shared" si="39"/>
        <v>0</v>
      </c>
      <c r="R158">
        <f t="shared" si="40"/>
        <v>0</v>
      </c>
    </row>
    <row r="159" spans="1:18" x14ac:dyDescent="0.35">
      <c r="A159" s="13">
        <f t="shared" si="44"/>
        <v>156</v>
      </c>
      <c r="B159" s="9">
        <f t="shared" si="45"/>
        <v>46253</v>
      </c>
      <c r="C159" s="14">
        <f t="shared" si="41"/>
        <v>9720830.1354368851</v>
      </c>
      <c r="D159" s="11">
        <f t="shared" si="42"/>
        <v>7.0000000000000007E-2</v>
      </c>
      <c r="E159" s="14">
        <f t="shared" si="46"/>
        <v>680458.10948058206</v>
      </c>
      <c r="F159" s="14">
        <f t="shared" si="36"/>
        <v>340229.05474029103</v>
      </c>
      <c r="G159" s="14">
        <f t="shared" si="35"/>
        <v>1474325.9038745945</v>
      </c>
      <c r="H159" s="10">
        <f t="shared" si="47"/>
        <v>340229.05474029097</v>
      </c>
      <c r="I159" s="10">
        <f t="shared" si="50"/>
        <v>340329.05474029097</v>
      </c>
      <c r="J159" s="10">
        <f t="shared" si="37"/>
        <v>100</v>
      </c>
      <c r="K159" s="10">
        <f t="shared" si="43"/>
        <v>9989610.360060703</v>
      </c>
      <c r="M159">
        <f t="shared" si="48"/>
        <v>0.06</v>
      </c>
      <c r="N159">
        <f t="shared" si="49"/>
        <v>0.05</v>
      </c>
      <c r="O159">
        <v>4</v>
      </c>
      <c r="P159">
        <f t="shared" si="38"/>
        <v>100</v>
      </c>
      <c r="Q159">
        <f t="shared" si="39"/>
        <v>100</v>
      </c>
      <c r="R159">
        <f t="shared" si="40"/>
        <v>100</v>
      </c>
    </row>
    <row r="160" spans="1:18" x14ac:dyDescent="0.35">
      <c r="A160">
        <f t="shared" si="44"/>
        <v>157</v>
      </c>
      <c r="B160" s="12">
        <f t="shared" si="45"/>
        <v>46260</v>
      </c>
      <c r="C160" s="10">
        <f t="shared" si="41"/>
        <v>10061159.190177176</v>
      </c>
      <c r="D160" s="11">
        <f t="shared" si="42"/>
        <v>7.0000000000000007E-2</v>
      </c>
      <c r="E160" s="10">
        <f t="shared" si="46"/>
        <v>704281.14331240242</v>
      </c>
      <c r="F160" s="10">
        <f t="shared" si="36"/>
        <v>352140.57165620121</v>
      </c>
      <c r="G160" s="10">
        <f t="shared" si="35"/>
        <v>1525942.4771768718</v>
      </c>
      <c r="H160" s="10">
        <f t="shared" si="47"/>
        <v>352140.57165620115</v>
      </c>
      <c r="I160" s="10">
        <f t="shared" si="50"/>
        <v>352140.57165620115</v>
      </c>
      <c r="J160" s="10">
        <f t="shared" si="37"/>
        <v>0</v>
      </c>
      <c r="K160" s="10">
        <f t="shared" si="43"/>
        <v>10341750.931716904</v>
      </c>
      <c r="M160">
        <f t="shared" si="48"/>
        <v>0.06</v>
      </c>
      <c r="N160">
        <f t="shared" si="49"/>
        <v>0.05</v>
      </c>
      <c r="O160">
        <v>1</v>
      </c>
      <c r="P160">
        <f t="shared" si="38"/>
        <v>0</v>
      </c>
      <c r="Q160">
        <f t="shared" si="39"/>
        <v>0</v>
      </c>
      <c r="R160">
        <f t="shared" si="40"/>
        <v>0</v>
      </c>
    </row>
    <row r="161" spans="1:18" x14ac:dyDescent="0.35">
      <c r="A161">
        <f t="shared" si="44"/>
        <v>158</v>
      </c>
      <c r="B161" s="12">
        <f t="shared" si="45"/>
        <v>46267</v>
      </c>
      <c r="C161" s="10">
        <f t="shared" si="41"/>
        <v>10413299.761833377</v>
      </c>
      <c r="D161" s="11">
        <f t="shared" si="42"/>
        <v>7.0000000000000007E-2</v>
      </c>
      <c r="E161" s="10">
        <f t="shared" si="46"/>
        <v>728930.9833283365</v>
      </c>
      <c r="F161" s="10">
        <f t="shared" si="36"/>
        <v>364465.49166416825</v>
      </c>
      <c r="G161" s="10">
        <f t="shared" si="35"/>
        <v>1579350.4638780626</v>
      </c>
      <c r="H161" s="10">
        <f t="shared" si="47"/>
        <v>364465.49166416831</v>
      </c>
      <c r="I161" s="10">
        <f t="shared" si="50"/>
        <v>364465.49166416831</v>
      </c>
      <c r="J161" s="10">
        <f t="shared" si="37"/>
        <v>0</v>
      </c>
      <c r="K161" s="10">
        <f t="shared" si="43"/>
        <v>10706216.423381072</v>
      </c>
      <c r="M161">
        <f t="shared" si="48"/>
        <v>0.06</v>
      </c>
      <c r="N161">
        <f t="shared" si="49"/>
        <v>0.05</v>
      </c>
      <c r="O161">
        <v>2</v>
      </c>
      <c r="P161">
        <f t="shared" si="38"/>
        <v>0</v>
      </c>
      <c r="Q161">
        <f t="shared" si="39"/>
        <v>0</v>
      </c>
      <c r="R161">
        <f t="shared" si="40"/>
        <v>0</v>
      </c>
    </row>
    <row r="162" spans="1:18" x14ac:dyDescent="0.35">
      <c r="A162">
        <f t="shared" si="44"/>
        <v>159</v>
      </c>
      <c r="B162" s="12">
        <f t="shared" si="45"/>
        <v>46274</v>
      </c>
      <c r="C162" s="10">
        <f t="shared" si="41"/>
        <v>10777765.253497545</v>
      </c>
      <c r="D162" s="11">
        <f t="shared" si="42"/>
        <v>7.0000000000000007E-2</v>
      </c>
      <c r="E162" s="10">
        <f t="shared" si="46"/>
        <v>754443.56774482818</v>
      </c>
      <c r="F162" s="10">
        <f t="shared" si="36"/>
        <v>377221.78387241409</v>
      </c>
      <c r="G162" s="10">
        <f t="shared" si="35"/>
        <v>1634627.7301137943</v>
      </c>
      <c r="H162" s="10">
        <f t="shared" si="47"/>
        <v>377221.78387241403</v>
      </c>
      <c r="I162" s="10">
        <f t="shared" si="50"/>
        <v>377221.78387241403</v>
      </c>
      <c r="J162" s="10">
        <f t="shared" si="37"/>
        <v>0</v>
      </c>
      <c r="K162" s="10">
        <f t="shared" si="43"/>
        <v>11083438.207253486</v>
      </c>
      <c r="M162">
        <f t="shared" si="48"/>
        <v>0.06</v>
      </c>
      <c r="N162">
        <f t="shared" si="49"/>
        <v>0.05</v>
      </c>
      <c r="O162">
        <v>3</v>
      </c>
      <c r="P162">
        <f t="shared" si="38"/>
        <v>0</v>
      </c>
      <c r="Q162">
        <f t="shared" si="39"/>
        <v>0</v>
      </c>
      <c r="R162">
        <f t="shared" si="40"/>
        <v>0</v>
      </c>
    </row>
    <row r="163" spans="1:18" x14ac:dyDescent="0.35">
      <c r="A163">
        <f t="shared" si="44"/>
        <v>160</v>
      </c>
      <c r="B163" s="12">
        <f t="shared" si="45"/>
        <v>46281</v>
      </c>
      <c r="C163" s="10">
        <f t="shared" si="41"/>
        <v>11154987.037369959</v>
      </c>
      <c r="D163" s="11">
        <f t="shared" si="42"/>
        <v>7.0000000000000007E-2</v>
      </c>
      <c r="E163" s="10">
        <f t="shared" si="46"/>
        <v>780849.09261589719</v>
      </c>
      <c r="F163" s="10">
        <f t="shared" si="36"/>
        <v>390424.54630794859</v>
      </c>
      <c r="G163" s="10">
        <f t="shared" si="35"/>
        <v>1691839.7006677771</v>
      </c>
      <c r="H163" s="10">
        <f t="shared" si="47"/>
        <v>390424.54630794853</v>
      </c>
      <c r="I163" s="10">
        <f t="shared" si="50"/>
        <v>390524.54630794853</v>
      </c>
      <c r="J163" s="10">
        <f t="shared" si="37"/>
        <v>100</v>
      </c>
      <c r="K163" s="10">
        <f t="shared" si="43"/>
        <v>11473862.753561435</v>
      </c>
      <c r="M163">
        <f t="shared" si="48"/>
        <v>0.06</v>
      </c>
      <c r="N163">
        <f t="shared" si="49"/>
        <v>0.05</v>
      </c>
      <c r="O163">
        <v>4</v>
      </c>
      <c r="P163">
        <f t="shared" si="38"/>
        <v>100</v>
      </c>
      <c r="Q163">
        <f t="shared" si="39"/>
        <v>100</v>
      </c>
      <c r="R163">
        <f t="shared" si="40"/>
        <v>100</v>
      </c>
    </row>
    <row r="164" spans="1:18" x14ac:dyDescent="0.35">
      <c r="A164">
        <f t="shared" si="44"/>
        <v>161</v>
      </c>
      <c r="B164" s="12">
        <f t="shared" si="45"/>
        <v>46288</v>
      </c>
      <c r="C164" s="10">
        <f t="shared" si="41"/>
        <v>11545511.583677908</v>
      </c>
      <c r="D164" s="11">
        <f t="shared" si="42"/>
        <v>7.0000000000000007E-2</v>
      </c>
      <c r="E164" s="10">
        <f t="shared" si="46"/>
        <v>808185.81085745362</v>
      </c>
      <c r="F164" s="10">
        <f t="shared" si="36"/>
        <v>404092.90542872681</v>
      </c>
      <c r="G164" s="10">
        <f t="shared" ref="G164:G227" si="51">F164*52/12</f>
        <v>1751069.2568578161</v>
      </c>
      <c r="H164" s="10">
        <f t="shared" si="47"/>
        <v>404092.90542872681</v>
      </c>
      <c r="I164" s="10">
        <f t="shared" si="50"/>
        <v>404092.90542872681</v>
      </c>
      <c r="J164" s="10">
        <f t="shared" si="37"/>
        <v>0</v>
      </c>
      <c r="K164" s="10">
        <f t="shared" si="43"/>
        <v>11877955.658990161</v>
      </c>
      <c r="M164">
        <f t="shared" si="48"/>
        <v>0.06</v>
      </c>
      <c r="N164">
        <f t="shared" si="49"/>
        <v>0.05</v>
      </c>
      <c r="O164">
        <v>1</v>
      </c>
      <c r="P164">
        <f t="shared" si="38"/>
        <v>0</v>
      </c>
      <c r="Q164">
        <f t="shared" si="39"/>
        <v>0</v>
      </c>
      <c r="R164">
        <f t="shared" si="40"/>
        <v>0</v>
      </c>
    </row>
    <row r="165" spans="1:18" x14ac:dyDescent="0.35">
      <c r="A165">
        <f t="shared" si="44"/>
        <v>162</v>
      </c>
      <c r="B165" s="12">
        <f t="shared" si="45"/>
        <v>46295</v>
      </c>
      <c r="C165" s="10">
        <f t="shared" si="41"/>
        <v>11949604.489106635</v>
      </c>
      <c r="D165" s="11">
        <f t="shared" si="42"/>
        <v>7.0000000000000007E-2</v>
      </c>
      <c r="E165" s="10">
        <f t="shared" si="46"/>
        <v>836472.31423746445</v>
      </c>
      <c r="F165" s="10">
        <f t="shared" si="36"/>
        <v>418236.15711873223</v>
      </c>
      <c r="G165" s="10">
        <f t="shared" si="51"/>
        <v>1812356.6808478397</v>
      </c>
      <c r="H165" s="10">
        <f t="shared" si="47"/>
        <v>418236.15711873223</v>
      </c>
      <c r="I165" s="10">
        <f t="shared" si="50"/>
        <v>418236.15711873223</v>
      </c>
      <c r="J165" s="10">
        <f t="shared" si="37"/>
        <v>0</v>
      </c>
      <c r="K165" s="10">
        <f t="shared" si="43"/>
        <v>12296191.816108894</v>
      </c>
      <c r="M165">
        <f t="shared" si="48"/>
        <v>0.06</v>
      </c>
      <c r="N165">
        <f t="shared" si="49"/>
        <v>0.05</v>
      </c>
      <c r="O165">
        <v>2</v>
      </c>
      <c r="P165">
        <f t="shared" si="38"/>
        <v>0</v>
      </c>
      <c r="Q165">
        <f t="shared" si="39"/>
        <v>0</v>
      </c>
      <c r="R165">
        <f t="shared" si="40"/>
        <v>0</v>
      </c>
    </row>
    <row r="166" spans="1:18" x14ac:dyDescent="0.35">
      <c r="A166">
        <f t="shared" si="44"/>
        <v>163</v>
      </c>
      <c r="B166" s="12">
        <f t="shared" si="45"/>
        <v>46302</v>
      </c>
      <c r="C166" s="10">
        <f t="shared" si="41"/>
        <v>12367840.646225367</v>
      </c>
      <c r="D166" s="11">
        <f t="shared" si="42"/>
        <v>7.0000000000000007E-2</v>
      </c>
      <c r="E166" s="10">
        <f t="shared" si="46"/>
        <v>865748.84523577581</v>
      </c>
      <c r="F166" s="10">
        <f t="shared" si="36"/>
        <v>432874.4226178879</v>
      </c>
      <c r="G166" s="10">
        <f t="shared" si="51"/>
        <v>1875789.1646775145</v>
      </c>
      <c r="H166" s="10">
        <f t="shared" si="47"/>
        <v>432874.42261788796</v>
      </c>
      <c r="I166" s="10">
        <f t="shared" si="50"/>
        <v>432874.42261788796</v>
      </c>
      <c r="J166" s="10">
        <f t="shared" si="37"/>
        <v>0</v>
      </c>
      <c r="K166" s="10">
        <f t="shared" si="43"/>
        <v>12729066.238726782</v>
      </c>
      <c r="M166">
        <f t="shared" si="48"/>
        <v>0.06</v>
      </c>
      <c r="N166">
        <f t="shared" si="49"/>
        <v>0.05</v>
      </c>
      <c r="O166">
        <v>3</v>
      </c>
      <c r="P166">
        <f t="shared" si="38"/>
        <v>0</v>
      </c>
      <c r="Q166">
        <f t="shared" si="39"/>
        <v>0</v>
      </c>
      <c r="R166">
        <f t="shared" si="40"/>
        <v>0</v>
      </c>
    </row>
    <row r="167" spans="1:18" x14ac:dyDescent="0.35">
      <c r="A167">
        <f t="shared" si="44"/>
        <v>164</v>
      </c>
      <c r="B167" s="12">
        <f t="shared" si="45"/>
        <v>46309</v>
      </c>
      <c r="C167" s="10">
        <f t="shared" si="41"/>
        <v>12800715.068843255</v>
      </c>
      <c r="D167" s="11">
        <f t="shared" si="42"/>
        <v>7.0000000000000007E-2</v>
      </c>
      <c r="E167" s="10">
        <f t="shared" si="46"/>
        <v>896050.05481902789</v>
      </c>
      <c r="F167" s="10">
        <f t="shared" si="36"/>
        <v>448025.02740951395</v>
      </c>
      <c r="G167" s="10">
        <f t="shared" si="51"/>
        <v>1941441.7854412273</v>
      </c>
      <c r="H167" s="10">
        <f t="shared" si="47"/>
        <v>448025.02740951395</v>
      </c>
      <c r="I167" s="10">
        <f t="shared" si="50"/>
        <v>448125.02740951395</v>
      </c>
      <c r="J167" s="10">
        <f t="shared" si="37"/>
        <v>100</v>
      </c>
      <c r="K167" s="10">
        <f t="shared" si="43"/>
        <v>13177091.266136296</v>
      </c>
      <c r="M167">
        <f t="shared" si="48"/>
        <v>0.06</v>
      </c>
      <c r="N167">
        <f t="shared" si="49"/>
        <v>0.05</v>
      </c>
      <c r="O167">
        <v>4</v>
      </c>
      <c r="P167">
        <f t="shared" si="38"/>
        <v>100</v>
      </c>
      <c r="Q167">
        <f t="shared" si="39"/>
        <v>100</v>
      </c>
      <c r="R167">
        <f t="shared" si="40"/>
        <v>100</v>
      </c>
    </row>
    <row r="168" spans="1:18" x14ac:dyDescent="0.35">
      <c r="A168">
        <f t="shared" si="44"/>
        <v>165</v>
      </c>
      <c r="B168" s="12">
        <f t="shared" si="45"/>
        <v>46316</v>
      </c>
      <c r="C168" s="10">
        <f t="shared" si="41"/>
        <v>13248840.096252769</v>
      </c>
      <c r="D168" s="11">
        <f t="shared" si="42"/>
        <v>7.0000000000000007E-2</v>
      </c>
      <c r="E168" s="10">
        <f t="shared" si="46"/>
        <v>927418.80673769396</v>
      </c>
      <c r="F168" s="10">
        <f t="shared" si="36"/>
        <v>463709.40336884698</v>
      </c>
      <c r="G168" s="10">
        <f t="shared" si="51"/>
        <v>2009407.4145983371</v>
      </c>
      <c r="H168" s="10">
        <f t="shared" si="47"/>
        <v>463709.40336884698</v>
      </c>
      <c r="I168" s="10">
        <f t="shared" si="50"/>
        <v>463709.40336884698</v>
      </c>
      <c r="J168" s="10">
        <f t="shared" si="37"/>
        <v>0</v>
      </c>
      <c r="K168" s="10">
        <f t="shared" si="43"/>
        <v>13640800.669505144</v>
      </c>
      <c r="M168">
        <f t="shared" si="48"/>
        <v>0.06</v>
      </c>
      <c r="N168">
        <f t="shared" si="49"/>
        <v>0.05</v>
      </c>
      <c r="O168">
        <v>1</v>
      </c>
      <c r="P168">
        <f t="shared" si="38"/>
        <v>0</v>
      </c>
      <c r="Q168">
        <f t="shared" si="39"/>
        <v>0</v>
      </c>
      <c r="R168">
        <f t="shared" si="40"/>
        <v>0</v>
      </c>
    </row>
    <row r="169" spans="1:18" x14ac:dyDescent="0.35">
      <c r="A169">
        <f t="shared" si="44"/>
        <v>166</v>
      </c>
      <c r="B169" s="12">
        <f t="shared" si="45"/>
        <v>46323</v>
      </c>
      <c r="C169" s="10">
        <f t="shared" si="41"/>
        <v>13712549.499621617</v>
      </c>
      <c r="D169" s="11">
        <f t="shared" si="42"/>
        <v>7.0000000000000007E-2</v>
      </c>
      <c r="E169" s="10">
        <f t="shared" si="46"/>
        <v>959878.46497351327</v>
      </c>
      <c r="F169" s="10">
        <f t="shared" si="36"/>
        <v>479939.23248675663</v>
      </c>
      <c r="G169" s="10">
        <f t="shared" si="51"/>
        <v>2079736.6741092789</v>
      </c>
      <c r="H169" s="10">
        <f t="shared" si="47"/>
        <v>479939.23248675663</v>
      </c>
      <c r="I169" s="10">
        <f t="shared" si="50"/>
        <v>479939.23248675663</v>
      </c>
      <c r="J169" s="10">
        <f t="shared" si="37"/>
        <v>0</v>
      </c>
      <c r="K169" s="10">
        <f t="shared" si="43"/>
        <v>14120739.9019919</v>
      </c>
      <c r="M169">
        <f t="shared" si="48"/>
        <v>0.06</v>
      </c>
      <c r="N169">
        <f t="shared" si="49"/>
        <v>0.05</v>
      </c>
      <c r="O169">
        <v>2</v>
      </c>
      <c r="P169">
        <f t="shared" si="38"/>
        <v>0</v>
      </c>
      <c r="Q169">
        <f t="shared" si="39"/>
        <v>0</v>
      </c>
      <c r="R169">
        <f t="shared" si="40"/>
        <v>0</v>
      </c>
    </row>
    <row r="170" spans="1:18" x14ac:dyDescent="0.35">
      <c r="A170">
        <f t="shared" si="44"/>
        <v>167</v>
      </c>
      <c r="B170" s="12">
        <f t="shared" si="45"/>
        <v>46330</v>
      </c>
      <c r="C170" s="10">
        <f t="shared" si="41"/>
        <v>14192488.732108373</v>
      </c>
      <c r="D170" s="11">
        <f t="shared" si="42"/>
        <v>7.0000000000000007E-2</v>
      </c>
      <c r="E170" s="10">
        <f t="shared" si="46"/>
        <v>993474.21124758618</v>
      </c>
      <c r="F170" s="10">
        <f t="shared" si="36"/>
        <v>496737.10562379309</v>
      </c>
      <c r="G170" s="10">
        <f t="shared" si="51"/>
        <v>2152527.4577031033</v>
      </c>
      <c r="H170" s="10">
        <f t="shared" si="47"/>
        <v>496737.10562379309</v>
      </c>
      <c r="I170" s="10">
        <f t="shared" si="50"/>
        <v>496737.10562379309</v>
      </c>
      <c r="J170" s="10">
        <f t="shared" si="37"/>
        <v>0</v>
      </c>
      <c r="K170" s="10">
        <f t="shared" si="43"/>
        <v>14617477.007615693</v>
      </c>
      <c r="M170">
        <f t="shared" si="48"/>
        <v>0.06</v>
      </c>
      <c r="N170">
        <f t="shared" si="49"/>
        <v>0.05</v>
      </c>
      <c r="O170">
        <v>3</v>
      </c>
      <c r="P170">
        <f t="shared" si="38"/>
        <v>0</v>
      </c>
      <c r="Q170">
        <f t="shared" si="39"/>
        <v>0</v>
      </c>
      <c r="R170">
        <f t="shared" si="40"/>
        <v>0</v>
      </c>
    </row>
    <row r="171" spans="1:18" x14ac:dyDescent="0.35">
      <c r="A171">
        <f t="shared" si="44"/>
        <v>168</v>
      </c>
      <c r="B171" s="12">
        <f t="shared" si="45"/>
        <v>46337</v>
      </c>
      <c r="C171" s="10">
        <f t="shared" si="41"/>
        <v>14689225.837732166</v>
      </c>
      <c r="D171" s="11">
        <f t="shared" si="42"/>
        <v>7.0000000000000007E-2</v>
      </c>
      <c r="E171" s="10">
        <f t="shared" si="46"/>
        <v>1028245.8086412518</v>
      </c>
      <c r="F171" s="10">
        <f t="shared" si="36"/>
        <v>514122.90432062588</v>
      </c>
      <c r="G171" s="10">
        <f t="shared" si="51"/>
        <v>2227865.918722712</v>
      </c>
      <c r="H171" s="10">
        <f t="shared" si="47"/>
        <v>514122.90432062582</v>
      </c>
      <c r="I171" s="10">
        <f t="shared" si="50"/>
        <v>514222.90432062582</v>
      </c>
      <c r="J171" s="10">
        <f t="shared" si="37"/>
        <v>100</v>
      </c>
      <c r="K171" s="10">
        <f t="shared" si="43"/>
        <v>15131599.911936319</v>
      </c>
      <c r="M171">
        <f t="shared" si="48"/>
        <v>0.06</v>
      </c>
      <c r="N171">
        <f t="shared" si="49"/>
        <v>0.05</v>
      </c>
      <c r="O171">
        <v>4</v>
      </c>
      <c r="P171">
        <f t="shared" si="38"/>
        <v>100</v>
      </c>
      <c r="Q171">
        <f t="shared" si="39"/>
        <v>100</v>
      </c>
      <c r="R171">
        <f t="shared" si="40"/>
        <v>100</v>
      </c>
    </row>
    <row r="172" spans="1:18" x14ac:dyDescent="0.35">
      <c r="A172">
        <f t="shared" si="44"/>
        <v>169</v>
      </c>
      <c r="B172" s="12">
        <f t="shared" si="45"/>
        <v>46344</v>
      </c>
      <c r="C172" s="10">
        <f t="shared" si="41"/>
        <v>15203448.742052792</v>
      </c>
      <c r="D172" s="11">
        <f t="shared" si="42"/>
        <v>7.0000000000000007E-2</v>
      </c>
      <c r="E172" s="10">
        <f t="shared" si="46"/>
        <v>1064241.4119436955</v>
      </c>
      <c r="F172" s="10">
        <f t="shared" si="36"/>
        <v>532120.70597184775</v>
      </c>
      <c r="G172" s="10">
        <f t="shared" si="51"/>
        <v>2305856.3925446738</v>
      </c>
      <c r="H172" s="10">
        <f t="shared" si="47"/>
        <v>532120.70597184775</v>
      </c>
      <c r="I172" s="10">
        <f t="shared" si="50"/>
        <v>532120.70597184775</v>
      </c>
      <c r="J172" s="10">
        <f t="shared" si="37"/>
        <v>0</v>
      </c>
      <c r="K172" s="10">
        <f t="shared" si="43"/>
        <v>15663720.617908167</v>
      </c>
      <c r="M172">
        <f t="shared" si="48"/>
        <v>0.06</v>
      </c>
      <c r="N172">
        <f t="shared" si="49"/>
        <v>0.05</v>
      </c>
      <c r="O172">
        <v>1</v>
      </c>
      <c r="P172">
        <f t="shared" si="38"/>
        <v>0</v>
      </c>
      <c r="Q172">
        <f t="shared" si="39"/>
        <v>0</v>
      </c>
      <c r="R172">
        <f t="shared" si="40"/>
        <v>0</v>
      </c>
    </row>
    <row r="173" spans="1:18" x14ac:dyDescent="0.35">
      <c r="A173">
        <f t="shared" si="44"/>
        <v>170</v>
      </c>
      <c r="B173" s="12">
        <f t="shared" si="45"/>
        <v>46351</v>
      </c>
      <c r="C173" s="10">
        <f t="shared" si="41"/>
        <v>15735569.44802464</v>
      </c>
      <c r="D173" s="11">
        <f t="shared" si="42"/>
        <v>7.0000000000000007E-2</v>
      </c>
      <c r="E173" s="10">
        <f t="shared" si="46"/>
        <v>1101489.8613617248</v>
      </c>
      <c r="F173" s="10">
        <f t="shared" si="36"/>
        <v>550744.9306808624</v>
      </c>
      <c r="G173" s="10">
        <f t="shared" si="51"/>
        <v>2386561.3662837371</v>
      </c>
      <c r="H173" s="10">
        <f t="shared" si="47"/>
        <v>550744.9306808624</v>
      </c>
      <c r="I173" s="10">
        <f t="shared" si="50"/>
        <v>550744.9306808624</v>
      </c>
      <c r="J173" s="10">
        <f t="shared" si="37"/>
        <v>0</v>
      </c>
      <c r="K173" s="10">
        <f t="shared" si="43"/>
        <v>16214465.548589028</v>
      </c>
      <c r="M173">
        <f t="shared" si="48"/>
        <v>0.06</v>
      </c>
      <c r="N173">
        <f t="shared" si="49"/>
        <v>0.05</v>
      </c>
      <c r="O173">
        <v>2</v>
      </c>
      <c r="P173">
        <f t="shared" si="38"/>
        <v>0</v>
      </c>
      <c r="Q173">
        <f t="shared" si="39"/>
        <v>0</v>
      </c>
      <c r="R173">
        <f t="shared" si="40"/>
        <v>0</v>
      </c>
    </row>
    <row r="174" spans="1:18" x14ac:dyDescent="0.35">
      <c r="A174">
        <f t="shared" si="44"/>
        <v>171</v>
      </c>
      <c r="B174" s="12">
        <f t="shared" si="45"/>
        <v>46358</v>
      </c>
      <c r="C174" s="10">
        <f t="shared" si="41"/>
        <v>16286314.378705502</v>
      </c>
      <c r="D174" s="11">
        <f t="shared" si="42"/>
        <v>7.0000000000000007E-2</v>
      </c>
      <c r="E174" s="10">
        <f t="shared" si="46"/>
        <v>1140042.0065093853</v>
      </c>
      <c r="F174" s="10">
        <f t="shared" si="36"/>
        <v>570021.00325469265</v>
      </c>
      <c r="G174" s="10">
        <f t="shared" si="51"/>
        <v>2470091.0141036683</v>
      </c>
      <c r="H174" s="10">
        <f t="shared" si="47"/>
        <v>570021.00325469277</v>
      </c>
      <c r="I174" s="10">
        <f t="shared" si="50"/>
        <v>570021.00325469277</v>
      </c>
      <c r="J174" s="10">
        <f t="shared" si="37"/>
        <v>0</v>
      </c>
      <c r="K174" s="10">
        <f t="shared" si="43"/>
        <v>16784486.551843721</v>
      </c>
      <c r="M174">
        <f t="shared" si="48"/>
        <v>0.06</v>
      </c>
      <c r="N174">
        <f t="shared" si="49"/>
        <v>0.05</v>
      </c>
      <c r="O174">
        <v>3</v>
      </c>
      <c r="P174">
        <f t="shared" si="38"/>
        <v>0</v>
      </c>
      <c r="Q174">
        <f t="shared" si="39"/>
        <v>0</v>
      </c>
      <c r="R174">
        <f t="shared" si="40"/>
        <v>0</v>
      </c>
    </row>
    <row r="175" spans="1:18" x14ac:dyDescent="0.35">
      <c r="A175">
        <f t="shared" si="44"/>
        <v>172</v>
      </c>
      <c r="B175" s="12">
        <f t="shared" si="45"/>
        <v>46365</v>
      </c>
      <c r="C175" s="10">
        <f t="shared" si="41"/>
        <v>16856335.381960195</v>
      </c>
      <c r="D175" s="11">
        <f t="shared" si="42"/>
        <v>7.0000000000000007E-2</v>
      </c>
      <c r="E175" s="10">
        <f t="shared" si="46"/>
        <v>1179943.4767372138</v>
      </c>
      <c r="F175" s="10">
        <f t="shared" si="36"/>
        <v>589971.73836860689</v>
      </c>
      <c r="G175" s="10">
        <f t="shared" si="51"/>
        <v>2556544.1995972968</v>
      </c>
      <c r="H175" s="10">
        <f t="shared" si="47"/>
        <v>589971.73836860689</v>
      </c>
      <c r="I175" s="10">
        <f t="shared" si="50"/>
        <v>590071.73836860689</v>
      </c>
      <c r="J175" s="10">
        <f t="shared" si="37"/>
        <v>100</v>
      </c>
      <c r="K175" s="10">
        <f t="shared" si="43"/>
        <v>17374458.290212329</v>
      </c>
      <c r="M175">
        <f t="shared" si="48"/>
        <v>0.06</v>
      </c>
      <c r="N175">
        <f t="shared" si="49"/>
        <v>0.05</v>
      </c>
      <c r="O175">
        <v>4</v>
      </c>
      <c r="P175">
        <f t="shared" si="38"/>
        <v>100</v>
      </c>
      <c r="Q175">
        <f t="shared" si="39"/>
        <v>100</v>
      </c>
      <c r="R175">
        <f t="shared" si="40"/>
        <v>100</v>
      </c>
    </row>
    <row r="176" spans="1:18" x14ac:dyDescent="0.35">
      <c r="A176">
        <f t="shared" si="44"/>
        <v>173</v>
      </c>
      <c r="B176" s="12">
        <f t="shared" si="45"/>
        <v>46372</v>
      </c>
      <c r="C176" s="10">
        <f t="shared" si="41"/>
        <v>17446407.120328803</v>
      </c>
      <c r="D176" s="11">
        <f t="shared" si="42"/>
        <v>7.0000000000000007E-2</v>
      </c>
      <c r="E176" s="10">
        <f t="shared" si="46"/>
        <v>1221248.4984230164</v>
      </c>
      <c r="F176" s="10">
        <f t="shared" si="36"/>
        <v>610624.2492115082</v>
      </c>
      <c r="G176" s="10">
        <f t="shared" si="51"/>
        <v>2646038.4132498689</v>
      </c>
      <c r="H176" s="10">
        <f t="shared" si="47"/>
        <v>610624.24921150808</v>
      </c>
      <c r="I176" s="10">
        <f t="shared" si="50"/>
        <v>610624.24921150808</v>
      </c>
      <c r="J176" s="10">
        <f t="shared" si="37"/>
        <v>0</v>
      </c>
      <c r="K176" s="10">
        <f t="shared" si="43"/>
        <v>17985082.539423838</v>
      </c>
      <c r="M176">
        <f t="shared" si="48"/>
        <v>0.06</v>
      </c>
      <c r="N176">
        <f t="shared" si="49"/>
        <v>0.05</v>
      </c>
      <c r="O176">
        <v>1</v>
      </c>
      <c r="P176">
        <f t="shared" si="38"/>
        <v>0</v>
      </c>
      <c r="Q176">
        <f t="shared" si="39"/>
        <v>0</v>
      </c>
      <c r="R176">
        <f t="shared" si="40"/>
        <v>0</v>
      </c>
    </row>
    <row r="177" spans="1:18" x14ac:dyDescent="0.35">
      <c r="A177">
        <f t="shared" si="44"/>
        <v>174</v>
      </c>
      <c r="B177" s="12">
        <f t="shared" si="45"/>
        <v>46379</v>
      </c>
      <c r="C177" s="10">
        <f t="shared" si="41"/>
        <v>18057031.369540311</v>
      </c>
      <c r="D177" s="11">
        <f t="shared" si="42"/>
        <v>7.0000000000000007E-2</v>
      </c>
      <c r="E177" s="10">
        <f t="shared" si="46"/>
        <v>1263992.1958678218</v>
      </c>
      <c r="F177" s="10">
        <f t="shared" si="36"/>
        <v>631996.0979339109</v>
      </c>
      <c r="G177" s="10">
        <f t="shared" si="51"/>
        <v>2738649.757713614</v>
      </c>
      <c r="H177" s="10">
        <f t="shared" si="47"/>
        <v>631996.09793391102</v>
      </c>
      <c r="I177" s="10">
        <f t="shared" si="50"/>
        <v>631996.09793391102</v>
      </c>
      <c r="J177" s="10">
        <f t="shared" si="37"/>
        <v>0</v>
      </c>
      <c r="K177" s="10">
        <f t="shared" si="43"/>
        <v>18617078.637357749</v>
      </c>
      <c r="M177">
        <f t="shared" si="48"/>
        <v>0.06</v>
      </c>
      <c r="N177">
        <f t="shared" si="49"/>
        <v>0.05</v>
      </c>
      <c r="O177">
        <v>2</v>
      </c>
      <c r="P177">
        <f t="shared" si="38"/>
        <v>0</v>
      </c>
      <c r="Q177">
        <f t="shared" si="39"/>
        <v>0</v>
      </c>
      <c r="R177">
        <f t="shared" si="40"/>
        <v>0</v>
      </c>
    </row>
    <row r="178" spans="1:18" x14ac:dyDescent="0.35">
      <c r="A178">
        <f t="shared" si="44"/>
        <v>175</v>
      </c>
      <c r="B178" s="12">
        <f t="shared" si="45"/>
        <v>46386</v>
      </c>
      <c r="C178" s="10">
        <f t="shared" si="41"/>
        <v>18689027.467474222</v>
      </c>
      <c r="D178" s="11">
        <f t="shared" si="42"/>
        <v>7.0000000000000007E-2</v>
      </c>
      <c r="E178" s="10">
        <f t="shared" si="46"/>
        <v>1308231.9227231957</v>
      </c>
      <c r="F178" s="10">
        <f t="shared" si="36"/>
        <v>654115.96136159787</v>
      </c>
      <c r="G178" s="10">
        <f t="shared" si="51"/>
        <v>2834502.4992335909</v>
      </c>
      <c r="H178" s="10">
        <f t="shared" si="47"/>
        <v>654115.96136159799</v>
      </c>
      <c r="I178" s="10">
        <f t="shared" si="50"/>
        <v>654115.96136159799</v>
      </c>
      <c r="J178" s="10">
        <f t="shared" si="37"/>
        <v>0</v>
      </c>
      <c r="K178" s="10">
        <f t="shared" si="43"/>
        <v>19271194.598719347</v>
      </c>
      <c r="M178">
        <f t="shared" si="48"/>
        <v>0.06</v>
      </c>
      <c r="N178">
        <f t="shared" si="49"/>
        <v>0.05</v>
      </c>
      <c r="O178">
        <v>3</v>
      </c>
      <c r="P178">
        <f t="shared" si="38"/>
        <v>0</v>
      </c>
      <c r="Q178">
        <f t="shared" si="39"/>
        <v>0</v>
      </c>
      <c r="R178">
        <f t="shared" si="40"/>
        <v>0</v>
      </c>
    </row>
    <row r="179" spans="1:18" x14ac:dyDescent="0.35">
      <c r="A179">
        <f t="shared" si="44"/>
        <v>176</v>
      </c>
      <c r="B179" s="12">
        <f t="shared" si="45"/>
        <v>46393</v>
      </c>
      <c r="C179" s="10">
        <f t="shared" si="41"/>
        <v>19343143.42883582</v>
      </c>
      <c r="D179" s="11">
        <f t="shared" si="42"/>
        <v>7.0000000000000007E-2</v>
      </c>
      <c r="E179" s="10">
        <f t="shared" si="46"/>
        <v>1354020.0400185075</v>
      </c>
      <c r="F179" s="10">
        <f t="shared" si="36"/>
        <v>677010.02000925376</v>
      </c>
      <c r="G179" s="10">
        <f t="shared" si="51"/>
        <v>2933710.0867067664</v>
      </c>
      <c r="H179" s="10">
        <f t="shared" si="47"/>
        <v>677010.02000925387</v>
      </c>
      <c r="I179" s="10">
        <f t="shared" si="50"/>
        <v>677110.02000925387</v>
      </c>
      <c r="J179" s="10">
        <f t="shared" si="37"/>
        <v>100</v>
      </c>
      <c r="K179" s="10">
        <f t="shared" si="43"/>
        <v>19948204.6187286</v>
      </c>
      <c r="M179">
        <f t="shared" si="48"/>
        <v>0.06</v>
      </c>
      <c r="N179">
        <f t="shared" si="49"/>
        <v>0.05</v>
      </c>
      <c r="O179">
        <v>4</v>
      </c>
      <c r="P179">
        <f t="shared" si="38"/>
        <v>100</v>
      </c>
      <c r="Q179">
        <f t="shared" si="39"/>
        <v>100</v>
      </c>
      <c r="R179">
        <f t="shared" si="40"/>
        <v>100</v>
      </c>
    </row>
    <row r="180" spans="1:18" x14ac:dyDescent="0.35">
      <c r="A180">
        <f t="shared" si="44"/>
        <v>177</v>
      </c>
      <c r="B180" s="12">
        <f t="shared" si="45"/>
        <v>46400</v>
      </c>
      <c r="C180" s="10">
        <f t="shared" si="41"/>
        <v>20020253.448845074</v>
      </c>
      <c r="D180" s="11">
        <f t="shared" si="42"/>
        <v>7.0000000000000007E-2</v>
      </c>
      <c r="E180" s="10">
        <f t="shared" si="46"/>
        <v>1401417.7414191554</v>
      </c>
      <c r="F180" s="10">
        <f t="shared" si="36"/>
        <v>700708.87070957769</v>
      </c>
      <c r="G180" s="10">
        <f t="shared" si="51"/>
        <v>3036405.10640817</v>
      </c>
      <c r="H180" s="10">
        <f t="shared" si="47"/>
        <v>700708.87070957781</v>
      </c>
      <c r="I180" s="10">
        <f t="shared" si="50"/>
        <v>700708.87070957781</v>
      </c>
      <c r="J180" s="10">
        <f t="shared" si="37"/>
        <v>0</v>
      </c>
      <c r="K180" s="10">
        <f t="shared" si="43"/>
        <v>20648913.48943818</v>
      </c>
      <c r="M180">
        <f t="shared" si="48"/>
        <v>0.06</v>
      </c>
      <c r="N180">
        <f t="shared" si="49"/>
        <v>0.05</v>
      </c>
      <c r="O180">
        <v>1</v>
      </c>
      <c r="P180">
        <f t="shared" si="38"/>
        <v>0</v>
      </c>
      <c r="Q180">
        <f t="shared" si="39"/>
        <v>0</v>
      </c>
      <c r="R180">
        <f t="shared" si="40"/>
        <v>0</v>
      </c>
    </row>
    <row r="181" spans="1:18" x14ac:dyDescent="0.35">
      <c r="A181">
        <f t="shared" si="44"/>
        <v>178</v>
      </c>
      <c r="B181" s="12">
        <f t="shared" si="45"/>
        <v>46407</v>
      </c>
      <c r="C181" s="10">
        <f t="shared" si="41"/>
        <v>20720962.319554653</v>
      </c>
      <c r="D181" s="11">
        <f t="shared" si="42"/>
        <v>7.0000000000000007E-2</v>
      </c>
      <c r="E181" s="10">
        <f t="shared" si="46"/>
        <v>1450467.3623688258</v>
      </c>
      <c r="F181" s="10">
        <f t="shared" si="36"/>
        <v>725233.68118441291</v>
      </c>
      <c r="G181" s="10">
        <f t="shared" si="51"/>
        <v>3142679.2851324561</v>
      </c>
      <c r="H181" s="10">
        <f t="shared" si="47"/>
        <v>725233.68118441291</v>
      </c>
      <c r="I181" s="10">
        <f t="shared" si="50"/>
        <v>725233.68118441291</v>
      </c>
      <c r="J181" s="10">
        <f t="shared" si="37"/>
        <v>0</v>
      </c>
      <c r="K181" s="10">
        <f t="shared" si="43"/>
        <v>21374147.170622595</v>
      </c>
      <c r="M181">
        <f t="shared" si="48"/>
        <v>0.06</v>
      </c>
      <c r="N181">
        <f t="shared" si="49"/>
        <v>0.05</v>
      </c>
      <c r="O181">
        <v>2</v>
      </c>
      <c r="P181">
        <f t="shared" si="38"/>
        <v>0</v>
      </c>
      <c r="Q181">
        <f t="shared" si="39"/>
        <v>0</v>
      </c>
      <c r="R181">
        <f t="shared" si="40"/>
        <v>0</v>
      </c>
    </row>
    <row r="182" spans="1:18" x14ac:dyDescent="0.35">
      <c r="A182">
        <f t="shared" si="44"/>
        <v>179</v>
      </c>
      <c r="B182" s="12">
        <f t="shared" si="45"/>
        <v>46414</v>
      </c>
      <c r="C182" s="10">
        <f t="shared" si="41"/>
        <v>21446196.000739068</v>
      </c>
      <c r="D182" s="11">
        <f t="shared" si="42"/>
        <v>7.0000000000000007E-2</v>
      </c>
      <c r="E182" s="10">
        <f t="shared" si="46"/>
        <v>1501233.7200517349</v>
      </c>
      <c r="F182" s="10">
        <f t="shared" si="36"/>
        <v>750616.86002586747</v>
      </c>
      <c r="G182" s="10">
        <f t="shared" si="51"/>
        <v>3252673.0601120926</v>
      </c>
      <c r="H182" s="10">
        <f t="shared" si="47"/>
        <v>750616.86002586735</v>
      </c>
      <c r="I182" s="10">
        <f t="shared" si="50"/>
        <v>750616.86002586735</v>
      </c>
      <c r="J182" s="10">
        <f t="shared" si="37"/>
        <v>0</v>
      </c>
      <c r="K182" s="10">
        <f t="shared" si="43"/>
        <v>22124764.030648462</v>
      </c>
      <c r="M182">
        <f t="shared" si="48"/>
        <v>0.06</v>
      </c>
      <c r="N182">
        <f t="shared" si="49"/>
        <v>0.05</v>
      </c>
      <c r="O182">
        <v>3</v>
      </c>
      <c r="P182">
        <f t="shared" si="38"/>
        <v>0</v>
      </c>
      <c r="Q182">
        <f t="shared" si="39"/>
        <v>0</v>
      </c>
      <c r="R182">
        <f t="shared" si="40"/>
        <v>0</v>
      </c>
    </row>
    <row r="183" spans="1:18" x14ac:dyDescent="0.35">
      <c r="A183">
        <f t="shared" si="44"/>
        <v>180</v>
      </c>
      <c r="B183" s="12">
        <f t="shared" si="45"/>
        <v>46421</v>
      </c>
      <c r="C183" s="10">
        <f t="shared" si="41"/>
        <v>22196812.860764936</v>
      </c>
      <c r="D183" s="11">
        <f t="shared" si="42"/>
        <v>7.0000000000000007E-2</v>
      </c>
      <c r="E183" s="10">
        <f t="shared" si="46"/>
        <v>1553776.9002535457</v>
      </c>
      <c r="F183" s="10">
        <f t="shared" si="36"/>
        <v>776888.45012677286</v>
      </c>
      <c r="G183" s="10">
        <f t="shared" si="51"/>
        <v>3366516.6172160157</v>
      </c>
      <c r="H183" s="10">
        <f t="shared" si="47"/>
        <v>776888.45012677275</v>
      </c>
      <c r="I183" s="10">
        <f t="shared" si="50"/>
        <v>776988.45012677275</v>
      </c>
      <c r="J183" s="10">
        <f t="shared" si="37"/>
        <v>100</v>
      </c>
      <c r="K183" s="10">
        <f t="shared" si="43"/>
        <v>22901652.480775237</v>
      </c>
      <c r="M183">
        <f t="shared" si="48"/>
        <v>0.06</v>
      </c>
      <c r="N183">
        <f t="shared" si="49"/>
        <v>0.05</v>
      </c>
      <c r="O183">
        <v>4</v>
      </c>
      <c r="P183">
        <f t="shared" si="38"/>
        <v>100</v>
      </c>
      <c r="Q183">
        <f t="shared" si="39"/>
        <v>100</v>
      </c>
      <c r="R183">
        <f t="shared" si="40"/>
        <v>100</v>
      </c>
    </row>
    <row r="184" spans="1:18" x14ac:dyDescent="0.35">
      <c r="A184">
        <f t="shared" si="44"/>
        <v>181</v>
      </c>
      <c r="B184" s="12">
        <f t="shared" si="45"/>
        <v>46428</v>
      </c>
      <c r="C184" s="10">
        <f t="shared" si="41"/>
        <v>22973801.31089171</v>
      </c>
      <c r="D184" s="11">
        <f t="shared" si="42"/>
        <v>7.0000000000000007E-2</v>
      </c>
      <c r="E184" s="10">
        <f t="shared" si="46"/>
        <v>1608166.0917624198</v>
      </c>
      <c r="F184" s="10">
        <f t="shared" si="36"/>
        <v>804083.0458812099</v>
      </c>
      <c r="G184" s="10">
        <f t="shared" si="51"/>
        <v>3484359.865485243</v>
      </c>
      <c r="H184" s="10">
        <f t="shared" si="47"/>
        <v>804083.0458812099</v>
      </c>
      <c r="I184" s="10">
        <f t="shared" si="50"/>
        <v>804083.0458812099</v>
      </c>
      <c r="J184" s="10">
        <f t="shared" si="37"/>
        <v>0</v>
      </c>
      <c r="K184" s="10">
        <f t="shared" si="43"/>
        <v>23705735.526656449</v>
      </c>
      <c r="M184">
        <f t="shared" si="48"/>
        <v>0.06</v>
      </c>
      <c r="N184">
        <f t="shared" si="49"/>
        <v>0.05</v>
      </c>
      <c r="O184">
        <v>1</v>
      </c>
      <c r="P184">
        <f t="shared" si="38"/>
        <v>0</v>
      </c>
      <c r="Q184">
        <f t="shared" si="39"/>
        <v>0</v>
      </c>
      <c r="R184">
        <f t="shared" si="40"/>
        <v>0</v>
      </c>
    </row>
    <row r="185" spans="1:18" x14ac:dyDescent="0.35">
      <c r="A185">
        <f t="shared" si="44"/>
        <v>182</v>
      </c>
      <c r="B185" s="12">
        <f t="shared" si="45"/>
        <v>46435</v>
      </c>
      <c r="C185" s="10">
        <f t="shared" si="41"/>
        <v>23777884.356772922</v>
      </c>
      <c r="D185" s="11">
        <f t="shared" si="42"/>
        <v>7.0000000000000007E-2</v>
      </c>
      <c r="E185" s="10">
        <f t="shared" si="46"/>
        <v>1664451.9049741046</v>
      </c>
      <c r="F185" s="10">
        <f t="shared" si="36"/>
        <v>832225.9524870523</v>
      </c>
      <c r="G185" s="10">
        <f t="shared" si="51"/>
        <v>3606312.4607772268</v>
      </c>
      <c r="H185" s="10">
        <f t="shared" si="47"/>
        <v>832225.95248705242</v>
      </c>
      <c r="I185" s="10">
        <f t="shared" si="50"/>
        <v>832225.95248705242</v>
      </c>
      <c r="J185" s="10">
        <f t="shared" si="37"/>
        <v>0</v>
      </c>
      <c r="K185" s="10">
        <f t="shared" si="43"/>
        <v>24537961.4791435</v>
      </c>
      <c r="M185">
        <f t="shared" si="48"/>
        <v>0.06</v>
      </c>
      <c r="N185">
        <f t="shared" si="49"/>
        <v>0.05</v>
      </c>
      <c r="O185">
        <v>2</v>
      </c>
      <c r="P185">
        <f t="shared" si="38"/>
        <v>0</v>
      </c>
      <c r="Q185">
        <f t="shared" si="39"/>
        <v>0</v>
      </c>
      <c r="R185">
        <f t="shared" si="40"/>
        <v>0</v>
      </c>
    </row>
    <row r="186" spans="1:18" x14ac:dyDescent="0.35">
      <c r="A186">
        <f t="shared" si="44"/>
        <v>183</v>
      </c>
      <c r="B186" s="12">
        <f t="shared" si="45"/>
        <v>46442</v>
      </c>
      <c r="C186" s="10">
        <f t="shared" si="41"/>
        <v>24610110.309259973</v>
      </c>
      <c r="D186" s="11">
        <f t="shared" si="42"/>
        <v>7.0000000000000007E-2</v>
      </c>
      <c r="E186" s="10">
        <f t="shared" si="46"/>
        <v>1722707.7216481983</v>
      </c>
      <c r="F186" s="10">
        <f t="shared" si="36"/>
        <v>861353.86082409916</v>
      </c>
      <c r="G186" s="10">
        <f t="shared" si="51"/>
        <v>3732533.3969044294</v>
      </c>
      <c r="H186" s="10">
        <f t="shared" si="47"/>
        <v>861353.86082409928</v>
      </c>
      <c r="I186" s="10">
        <f t="shared" si="50"/>
        <v>861353.86082409928</v>
      </c>
      <c r="J186" s="10">
        <f t="shared" si="37"/>
        <v>0</v>
      </c>
      <c r="K186" s="10">
        <f t="shared" si="43"/>
        <v>25399315.339967601</v>
      </c>
      <c r="M186">
        <f t="shared" si="48"/>
        <v>0.06</v>
      </c>
      <c r="N186">
        <f t="shared" si="49"/>
        <v>0.05</v>
      </c>
      <c r="O186">
        <v>3</v>
      </c>
      <c r="P186">
        <f t="shared" si="38"/>
        <v>0</v>
      </c>
      <c r="Q186">
        <f t="shared" si="39"/>
        <v>0</v>
      </c>
      <c r="R186">
        <f t="shared" si="40"/>
        <v>0</v>
      </c>
    </row>
    <row r="187" spans="1:18" x14ac:dyDescent="0.35">
      <c r="A187">
        <f t="shared" si="44"/>
        <v>184</v>
      </c>
      <c r="B187" s="12">
        <f t="shared" si="45"/>
        <v>46449</v>
      </c>
      <c r="C187" s="10">
        <f t="shared" si="41"/>
        <v>25471464.170084074</v>
      </c>
      <c r="D187" s="11">
        <f t="shared" si="42"/>
        <v>7.0000000000000007E-2</v>
      </c>
      <c r="E187" s="10">
        <f t="shared" si="46"/>
        <v>1783002.4919058853</v>
      </c>
      <c r="F187" s="10">
        <f t="shared" si="36"/>
        <v>891501.24595294264</v>
      </c>
      <c r="G187" s="10">
        <f t="shared" si="51"/>
        <v>3863172.0657960847</v>
      </c>
      <c r="H187" s="10">
        <f t="shared" si="47"/>
        <v>891501.24595294264</v>
      </c>
      <c r="I187" s="10">
        <f t="shared" si="50"/>
        <v>891601.24595294264</v>
      </c>
      <c r="J187" s="10">
        <f t="shared" si="37"/>
        <v>100</v>
      </c>
      <c r="K187" s="10">
        <f t="shared" si="43"/>
        <v>26290816.585920542</v>
      </c>
      <c r="M187">
        <f t="shared" si="48"/>
        <v>0.06</v>
      </c>
      <c r="N187">
        <f t="shared" si="49"/>
        <v>0.05</v>
      </c>
      <c r="O187">
        <v>4</v>
      </c>
      <c r="P187">
        <f t="shared" si="38"/>
        <v>100</v>
      </c>
      <c r="Q187">
        <f t="shared" si="39"/>
        <v>100</v>
      </c>
      <c r="R187">
        <f t="shared" si="40"/>
        <v>100</v>
      </c>
    </row>
    <row r="188" spans="1:18" x14ac:dyDescent="0.35">
      <c r="A188">
        <f t="shared" si="44"/>
        <v>185</v>
      </c>
      <c r="B188" s="12">
        <f t="shared" si="45"/>
        <v>46456</v>
      </c>
      <c r="C188" s="10">
        <f t="shared" si="41"/>
        <v>26363065.416037016</v>
      </c>
      <c r="D188" s="11">
        <f t="shared" si="42"/>
        <v>7.0000000000000007E-2</v>
      </c>
      <c r="E188" s="10">
        <f t="shared" si="46"/>
        <v>1845414.5791225913</v>
      </c>
      <c r="F188" s="10">
        <f t="shared" si="36"/>
        <v>922707.28956129565</v>
      </c>
      <c r="G188" s="10">
        <f t="shared" si="51"/>
        <v>3998398.2547656144</v>
      </c>
      <c r="H188" s="10">
        <f t="shared" si="47"/>
        <v>922707.28956129565</v>
      </c>
      <c r="I188" s="10">
        <f t="shared" si="50"/>
        <v>922707.28956129565</v>
      </c>
      <c r="J188" s="10">
        <f t="shared" si="37"/>
        <v>0</v>
      </c>
      <c r="K188" s="10">
        <f t="shared" si="43"/>
        <v>27213523.875481836</v>
      </c>
      <c r="M188">
        <f t="shared" si="48"/>
        <v>0.06</v>
      </c>
      <c r="N188">
        <f t="shared" si="49"/>
        <v>0.05</v>
      </c>
      <c r="O188">
        <v>1</v>
      </c>
      <c r="P188">
        <f t="shared" si="38"/>
        <v>0</v>
      </c>
      <c r="Q188">
        <f t="shared" si="39"/>
        <v>0</v>
      </c>
      <c r="R188">
        <f t="shared" si="40"/>
        <v>0</v>
      </c>
    </row>
    <row r="189" spans="1:18" x14ac:dyDescent="0.35">
      <c r="A189">
        <f t="shared" si="44"/>
        <v>186</v>
      </c>
      <c r="B189" s="12">
        <f t="shared" si="45"/>
        <v>46463</v>
      </c>
      <c r="C189" s="10">
        <f t="shared" si="41"/>
        <v>27285772.70559831</v>
      </c>
      <c r="D189" s="11">
        <f t="shared" si="42"/>
        <v>7.0000000000000007E-2</v>
      </c>
      <c r="E189" s="10">
        <f t="shared" si="46"/>
        <v>1910004.0893918818</v>
      </c>
      <c r="F189" s="10">
        <f t="shared" si="36"/>
        <v>955002.04469594092</v>
      </c>
      <c r="G189" s="10">
        <f t="shared" si="51"/>
        <v>4138342.1936824103</v>
      </c>
      <c r="H189" s="10">
        <f t="shared" si="47"/>
        <v>955002.04469594103</v>
      </c>
      <c r="I189" s="10">
        <f t="shared" si="50"/>
        <v>955002.04469594103</v>
      </c>
      <c r="J189" s="10">
        <f t="shared" si="37"/>
        <v>0</v>
      </c>
      <c r="K189" s="10">
        <f t="shared" si="43"/>
        <v>28168525.920177776</v>
      </c>
      <c r="M189">
        <f t="shared" si="48"/>
        <v>0.06</v>
      </c>
      <c r="N189">
        <f t="shared" si="49"/>
        <v>0.05</v>
      </c>
      <c r="O189">
        <v>2</v>
      </c>
      <c r="P189">
        <f t="shared" si="38"/>
        <v>0</v>
      </c>
      <c r="Q189">
        <f t="shared" si="39"/>
        <v>0</v>
      </c>
      <c r="R189">
        <f t="shared" si="40"/>
        <v>0</v>
      </c>
    </row>
    <row r="190" spans="1:18" x14ac:dyDescent="0.35">
      <c r="A190">
        <f t="shared" si="44"/>
        <v>187</v>
      </c>
      <c r="B190" s="12">
        <f t="shared" si="45"/>
        <v>46470</v>
      </c>
      <c r="C190" s="10">
        <f t="shared" si="41"/>
        <v>28240774.75029425</v>
      </c>
      <c r="D190" s="11">
        <f t="shared" si="42"/>
        <v>7.0000000000000007E-2</v>
      </c>
      <c r="E190" s="10">
        <f t="shared" si="46"/>
        <v>1976854.2325205978</v>
      </c>
      <c r="F190" s="10">
        <f t="shared" si="36"/>
        <v>988427.11626029888</v>
      </c>
      <c r="G190" s="10">
        <f t="shared" si="51"/>
        <v>4283184.1704612952</v>
      </c>
      <c r="H190" s="10">
        <f t="shared" si="47"/>
        <v>988427.11626029876</v>
      </c>
      <c r="I190" s="10">
        <f t="shared" si="50"/>
        <v>988427.11626029876</v>
      </c>
      <c r="J190" s="10">
        <f t="shared" si="37"/>
        <v>0</v>
      </c>
      <c r="K190" s="10">
        <f t="shared" si="43"/>
        <v>29156953.036438074</v>
      </c>
      <c r="M190">
        <f t="shared" si="48"/>
        <v>0.06</v>
      </c>
      <c r="N190">
        <f t="shared" si="49"/>
        <v>0.05</v>
      </c>
      <c r="O190">
        <v>3</v>
      </c>
      <c r="P190">
        <f t="shared" si="38"/>
        <v>0</v>
      </c>
      <c r="Q190">
        <f t="shared" si="39"/>
        <v>0</v>
      </c>
      <c r="R190">
        <f t="shared" si="40"/>
        <v>0</v>
      </c>
    </row>
    <row r="191" spans="1:18" x14ac:dyDescent="0.35">
      <c r="A191">
        <f t="shared" si="44"/>
        <v>188</v>
      </c>
      <c r="B191" s="12">
        <f t="shared" si="45"/>
        <v>46477</v>
      </c>
      <c r="C191" s="10">
        <f t="shared" si="41"/>
        <v>29229201.866554547</v>
      </c>
      <c r="D191" s="11">
        <f t="shared" si="42"/>
        <v>7.0000000000000007E-2</v>
      </c>
      <c r="E191" s="10">
        <f t="shared" si="46"/>
        <v>2046044.1306588184</v>
      </c>
      <c r="F191" s="10">
        <f t="shared" si="36"/>
        <v>1023022.0653294092</v>
      </c>
      <c r="G191" s="10">
        <f t="shared" si="51"/>
        <v>4433095.6164274402</v>
      </c>
      <c r="H191" s="10">
        <f t="shared" si="47"/>
        <v>1023022.0653294092</v>
      </c>
      <c r="I191" s="10">
        <f t="shared" si="50"/>
        <v>1023122.0653294092</v>
      </c>
      <c r="J191" s="10">
        <f t="shared" si="37"/>
        <v>100</v>
      </c>
      <c r="K191" s="10">
        <f t="shared" si="43"/>
        <v>30179975.101767484</v>
      </c>
      <c r="M191">
        <f t="shared" si="48"/>
        <v>0.06</v>
      </c>
      <c r="N191">
        <f t="shared" si="49"/>
        <v>0.05</v>
      </c>
      <c r="O191">
        <v>4</v>
      </c>
      <c r="P191">
        <f t="shared" si="38"/>
        <v>100</v>
      </c>
      <c r="Q191">
        <f t="shared" si="39"/>
        <v>100</v>
      </c>
      <c r="R191">
        <f t="shared" si="40"/>
        <v>100</v>
      </c>
    </row>
    <row r="192" spans="1:18" x14ac:dyDescent="0.35">
      <c r="A192">
        <f t="shared" si="44"/>
        <v>189</v>
      </c>
      <c r="B192" s="12">
        <f t="shared" si="45"/>
        <v>46484</v>
      </c>
      <c r="C192" s="10">
        <f t="shared" si="41"/>
        <v>30252323.931883957</v>
      </c>
      <c r="D192" s="11">
        <f t="shared" si="42"/>
        <v>7.0000000000000007E-2</v>
      </c>
      <c r="E192" s="10">
        <f t="shared" si="46"/>
        <v>2117662.6752318772</v>
      </c>
      <c r="F192" s="10">
        <f t="shared" si="36"/>
        <v>1058831.3376159386</v>
      </c>
      <c r="G192" s="10">
        <f t="shared" si="51"/>
        <v>4588269.1296690674</v>
      </c>
      <c r="H192" s="10">
        <f t="shared" si="47"/>
        <v>1058831.3376159386</v>
      </c>
      <c r="I192" s="10">
        <f t="shared" si="50"/>
        <v>1058831.3376159386</v>
      </c>
      <c r="J192" s="10">
        <f t="shared" si="37"/>
        <v>0</v>
      </c>
      <c r="K192" s="10">
        <f t="shared" si="43"/>
        <v>31238806.439383421</v>
      </c>
      <c r="M192">
        <f t="shared" si="48"/>
        <v>0.06</v>
      </c>
      <c r="N192">
        <f t="shared" si="49"/>
        <v>0.05</v>
      </c>
      <c r="O192">
        <v>1</v>
      </c>
      <c r="P192">
        <f t="shared" si="38"/>
        <v>0</v>
      </c>
      <c r="Q192">
        <f t="shared" si="39"/>
        <v>0</v>
      </c>
      <c r="R192">
        <f t="shared" si="40"/>
        <v>0</v>
      </c>
    </row>
    <row r="193" spans="1:18" x14ac:dyDescent="0.35">
      <c r="A193">
        <f t="shared" si="44"/>
        <v>190</v>
      </c>
      <c r="B193" s="12">
        <f t="shared" si="45"/>
        <v>46491</v>
      </c>
      <c r="C193" s="10">
        <f t="shared" si="41"/>
        <v>31311155.269499894</v>
      </c>
      <c r="D193" s="11">
        <f t="shared" si="42"/>
        <v>7.0000000000000007E-2</v>
      </c>
      <c r="E193" s="10">
        <f t="shared" si="46"/>
        <v>2191780.8688649926</v>
      </c>
      <c r="F193" s="10">
        <f t="shared" si="36"/>
        <v>1095890.4344324963</v>
      </c>
      <c r="G193" s="10">
        <f t="shared" si="51"/>
        <v>4748858.5492074834</v>
      </c>
      <c r="H193" s="10">
        <f t="shared" si="47"/>
        <v>1095890.4344324965</v>
      </c>
      <c r="I193" s="10">
        <f t="shared" si="50"/>
        <v>1095890.4344324965</v>
      </c>
      <c r="J193" s="10">
        <f t="shared" si="37"/>
        <v>0</v>
      </c>
      <c r="K193" s="10">
        <f t="shared" si="43"/>
        <v>32334696.873815916</v>
      </c>
      <c r="M193">
        <f t="shared" si="48"/>
        <v>0.06</v>
      </c>
      <c r="N193">
        <f t="shared" si="49"/>
        <v>0.05</v>
      </c>
      <c r="O193">
        <v>2</v>
      </c>
      <c r="P193">
        <f t="shared" si="38"/>
        <v>0</v>
      </c>
      <c r="Q193">
        <f t="shared" si="39"/>
        <v>0</v>
      </c>
      <c r="R193">
        <f t="shared" si="40"/>
        <v>0</v>
      </c>
    </row>
    <row r="194" spans="1:18" x14ac:dyDescent="0.35">
      <c r="A194">
        <f t="shared" si="44"/>
        <v>191</v>
      </c>
      <c r="B194" s="12">
        <f t="shared" si="45"/>
        <v>46498</v>
      </c>
      <c r="C194" s="10">
        <f t="shared" si="41"/>
        <v>32407045.70393239</v>
      </c>
      <c r="D194" s="11">
        <f t="shared" si="42"/>
        <v>7.0000000000000007E-2</v>
      </c>
      <c r="E194" s="10">
        <f t="shared" si="46"/>
        <v>2268493.1992752673</v>
      </c>
      <c r="F194" s="10">
        <f t="shared" si="36"/>
        <v>1134246.5996376337</v>
      </c>
      <c r="G194" s="10">
        <f t="shared" si="51"/>
        <v>4915068.598429746</v>
      </c>
      <c r="H194" s="10">
        <f t="shared" si="47"/>
        <v>1134246.5996376339</v>
      </c>
      <c r="I194" s="10">
        <f t="shared" si="50"/>
        <v>1134246.5996376339</v>
      </c>
      <c r="J194" s="10">
        <f t="shared" si="37"/>
        <v>0</v>
      </c>
      <c r="K194" s="10">
        <f t="shared" si="43"/>
        <v>33468943.473453552</v>
      </c>
      <c r="M194">
        <f t="shared" si="48"/>
        <v>0.06</v>
      </c>
      <c r="N194">
        <f t="shared" si="49"/>
        <v>0.05</v>
      </c>
      <c r="O194">
        <v>3</v>
      </c>
      <c r="P194">
        <f t="shared" si="38"/>
        <v>0</v>
      </c>
      <c r="Q194">
        <f t="shared" si="39"/>
        <v>0</v>
      </c>
      <c r="R194">
        <f t="shared" si="40"/>
        <v>0</v>
      </c>
    </row>
    <row r="195" spans="1:18" x14ac:dyDescent="0.35">
      <c r="A195">
        <f t="shared" si="44"/>
        <v>192</v>
      </c>
      <c r="B195" s="12">
        <f t="shared" si="45"/>
        <v>46505</v>
      </c>
      <c r="C195" s="10">
        <f t="shared" si="41"/>
        <v>33541292.303570025</v>
      </c>
      <c r="D195" s="11">
        <f t="shared" si="42"/>
        <v>7.0000000000000007E-2</v>
      </c>
      <c r="E195" s="10">
        <f t="shared" si="46"/>
        <v>2347890.4612499019</v>
      </c>
      <c r="F195" s="10">
        <f t="shared" ref="F195:F258" si="52">IF(E195&gt;J$1,E195*(100%-D$1),0)</f>
        <v>1173945.230624951</v>
      </c>
      <c r="G195" s="10">
        <f t="shared" si="51"/>
        <v>5087095.9993747873</v>
      </c>
      <c r="H195" s="10">
        <f t="shared" si="47"/>
        <v>1173945.2306249507</v>
      </c>
      <c r="I195" s="10">
        <f t="shared" si="50"/>
        <v>1174045.2306249507</v>
      </c>
      <c r="J195" s="10">
        <f t="shared" si="37"/>
        <v>100</v>
      </c>
      <c r="K195" s="10">
        <f t="shared" si="43"/>
        <v>34642888.704078503</v>
      </c>
      <c r="M195">
        <f t="shared" si="48"/>
        <v>0.06</v>
      </c>
      <c r="N195">
        <f t="shared" si="49"/>
        <v>0.05</v>
      </c>
      <c r="O195">
        <v>4</v>
      </c>
      <c r="P195">
        <f t="shared" si="38"/>
        <v>100</v>
      </c>
      <c r="Q195">
        <f t="shared" si="39"/>
        <v>100</v>
      </c>
      <c r="R195">
        <f t="shared" si="40"/>
        <v>100</v>
      </c>
    </row>
    <row r="196" spans="1:18" x14ac:dyDescent="0.35">
      <c r="A196">
        <f t="shared" si="44"/>
        <v>193</v>
      </c>
      <c r="B196" s="12">
        <f t="shared" si="45"/>
        <v>46512</v>
      </c>
      <c r="C196" s="10">
        <f t="shared" si="41"/>
        <v>34715337.534194976</v>
      </c>
      <c r="D196" s="11">
        <f t="shared" si="42"/>
        <v>7.0000000000000007E-2</v>
      </c>
      <c r="E196" s="10">
        <f t="shared" si="46"/>
        <v>2430073.6273936485</v>
      </c>
      <c r="F196" s="10">
        <f t="shared" si="52"/>
        <v>1215036.8136968242</v>
      </c>
      <c r="G196" s="10">
        <f t="shared" si="51"/>
        <v>5265159.5260195723</v>
      </c>
      <c r="H196" s="10">
        <f t="shared" si="47"/>
        <v>1215036.8136968242</v>
      </c>
      <c r="I196" s="10">
        <f t="shared" si="50"/>
        <v>1215036.8136968242</v>
      </c>
      <c r="J196" s="10">
        <f t="shared" ref="J196:J263" si="53">IF(V$1&gt;0,P196,0)</f>
        <v>0</v>
      </c>
      <c r="K196" s="10">
        <f t="shared" si="43"/>
        <v>35857925.517775327</v>
      </c>
      <c r="M196">
        <f t="shared" si="48"/>
        <v>0.06</v>
      </c>
      <c r="N196">
        <f t="shared" si="49"/>
        <v>0.05</v>
      </c>
      <c r="O196">
        <v>1</v>
      </c>
      <c r="P196">
        <f t="shared" ref="P196:P259" si="54">IF(V$1=1,T$1,Q196)</f>
        <v>0</v>
      </c>
      <c r="Q196">
        <f t="shared" ref="Q196:Q259" si="55">IF((V$1=2)*(OR(O196=2, O196= 4)),T$1,R196)</f>
        <v>0</v>
      </c>
      <c r="R196">
        <f t="shared" ref="R196:R263" si="56">IF((V$1=4)*(O196=4),T$1,0)</f>
        <v>0</v>
      </c>
    </row>
    <row r="197" spans="1:18" x14ac:dyDescent="0.35">
      <c r="A197">
        <f t="shared" si="44"/>
        <v>194</v>
      </c>
      <c r="B197" s="12">
        <f t="shared" si="45"/>
        <v>46519</v>
      </c>
      <c r="C197" s="10">
        <f t="shared" ref="C197:C260" si="57">C196+I196</f>
        <v>35930374.3478918</v>
      </c>
      <c r="D197" s="11">
        <f t="shared" ref="D197:D260" si="58">IF(C197&gt;29999.99,7%,M197)</f>
        <v>7.0000000000000007E-2</v>
      </c>
      <c r="E197" s="10">
        <f t="shared" si="46"/>
        <v>2515126.2043524263</v>
      </c>
      <c r="F197" s="10">
        <f t="shared" si="52"/>
        <v>1257563.1021762132</v>
      </c>
      <c r="G197" s="10">
        <f t="shared" si="51"/>
        <v>5449440.1094302572</v>
      </c>
      <c r="H197" s="10">
        <f t="shared" si="47"/>
        <v>1257563.1021762134</v>
      </c>
      <c r="I197" s="10">
        <f t="shared" si="50"/>
        <v>1257563.1021762134</v>
      </c>
      <c r="J197" s="10">
        <f t="shared" si="53"/>
        <v>0</v>
      </c>
      <c r="K197" s="10">
        <f t="shared" ref="K197:K260" si="59">F197+K196</f>
        <v>37115488.619951539</v>
      </c>
      <c r="M197">
        <f t="shared" si="48"/>
        <v>0.06</v>
      </c>
      <c r="N197">
        <f t="shared" si="49"/>
        <v>0.05</v>
      </c>
      <c r="O197">
        <v>2</v>
      </c>
      <c r="P197">
        <f t="shared" si="54"/>
        <v>0</v>
      </c>
      <c r="Q197">
        <f t="shared" si="55"/>
        <v>0</v>
      </c>
      <c r="R197">
        <f t="shared" si="56"/>
        <v>0</v>
      </c>
    </row>
    <row r="198" spans="1:18" x14ac:dyDescent="0.35">
      <c r="A198">
        <f t="shared" ref="A198:A261" si="60">A197+1</f>
        <v>195</v>
      </c>
      <c r="B198" s="12">
        <f t="shared" ref="B198:B261" si="61">B197+7</f>
        <v>46526</v>
      </c>
      <c r="C198" s="10">
        <f t="shared" si="57"/>
        <v>37187937.450068012</v>
      </c>
      <c r="D198" s="11">
        <f t="shared" si="58"/>
        <v>7.0000000000000007E-2</v>
      </c>
      <c r="E198" s="10">
        <f t="shared" ref="E198:E261" si="62">C198*D198</f>
        <v>2603155.6215047613</v>
      </c>
      <c r="F198" s="10">
        <f t="shared" si="52"/>
        <v>1301577.8107523806</v>
      </c>
      <c r="G198" s="10">
        <f t="shared" si="51"/>
        <v>5640170.5132603161</v>
      </c>
      <c r="H198" s="10">
        <f t="shared" ref="H198:H261" si="63">E198-F198+H197-I197+J197</f>
        <v>1301577.8107523809</v>
      </c>
      <c r="I198" s="10">
        <f t="shared" si="50"/>
        <v>1301577.8107523809</v>
      </c>
      <c r="J198" s="10">
        <f t="shared" si="53"/>
        <v>0</v>
      </c>
      <c r="K198" s="10">
        <f t="shared" si="59"/>
        <v>38417066.430703923</v>
      </c>
      <c r="M198">
        <f t="shared" si="48"/>
        <v>0.06</v>
      </c>
      <c r="N198">
        <f t="shared" si="49"/>
        <v>0.05</v>
      </c>
      <c r="O198">
        <v>3</v>
      </c>
      <c r="P198">
        <f t="shared" si="54"/>
        <v>0</v>
      </c>
      <c r="Q198">
        <f t="shared" si="55"/>
        <v>0</v>
      </c>
      <c r="R198">
        <f t="shared" si="56"/>
        <v>0</v>
      </c>
    </row>
    <row r="199" spans="1:18" x14ac:dyDescent="0.35">
      <c r="A199">
        <f t="shared" si="60"/>
        <v>196</v>
      </c>
      <c r="B199" s="12">
        <f t="shared" si="61"/>
        <v>46533</v>
      </c>
      <c r="C199" s="10">
        <f t="shared" si="57"/>
        <v>38489515.260820396</v>
      </c>
      <c r="D199" s="11">
        <f t="shared" si="58"/>
        <v>7.0000000000000007E-2</v>
      </c>
      <c r="E199" s="10">
        <f t="shared" si="62"/>
        <v>2694266.0682574278</v>
      </c>
      <c r="F199" s="10">
        <f t="shared" si="52"/>
        <v>1347133.0341287139</v>
      </c>
      <c r="G199" s="10">
        <f t="shared" si="51"/>
        <v>5837576.4812244261</v>
      </c>
      <c r="H199" s="10">
        <f t="shared" si="63"/>
        <v>1347133.0341287141</v>
      </c>
      <c r="I199" s="10">
        <f t="shared" si="50"/>
        <v>1347233.0341287141</v>
      </c>
      <c r="J199" s="10">
        <f t="shared" si="53"/>
        <v>100</v>
      </c>
      <c r="K199" s="10">
        <f t="shared" si="59"/>
        <v>39764199.464832634</v>
      </c>
      <c r="M199">
        <f t="shared" si="48"/>
        <v>0.06</v>
      </c>
      <c r="N199">
        <f t="shared" si="49"/>
        <v>0.05</v>
      </c>
      <c r="O199">
        <v>4</v>
      </c>
      <c r="P199">
        <f t="shared" si="54"/>
        <v>100</v>
      </c>
      <c r="Q199">
        <f t="shared" si="55"/>
        <v>100</v>
      </c>
      <c r="R199">
        <f t="shared" si="56"/>
        <v>100</v>
      </c>
    </row>
    <row r="200" spans="1:18" x14ac:dyDescent="0.35">
      <c r="A200">
        <f t="shared" si="60"/>
        <v>197</v>
      </c>
      <c r="B200" s="12">
        <f t="shared" si="61"/>
        <v>46540</v>
      </c>
      <c r="C200" s="10">
        <f t="shared" si="57"/>
        <v>39836748.294949107</v>
      </c>
      <c r="D200" s="11">
        <f t="shared" si="58"/>
        <v>7.0000000000000007E-2</v>
      </c>
      <c r="E200" s="10">
        <f t="shared" si="62"/>
        <v>2788572.3806464379</v>
      </c>
      <c r="F200" s="10">
        <f t="shared" si="52"/>
        <v>1394286.1903232189</v>
      </c>
      <c r="G200" s="10">
        <f t="shared" si="51"/>
        <v>6041906.8247339493</v>
      </c>
      <c r="H200" s="10">
        <f t="shared" si="63"/>
        <v>1394286.1903232189</v>
      </c>
      <c r="I200" s="10">
        <f t="shared" si="50"/>
        <v>1394286.1903232189</v>
      </c>
      <c r="J200" s="10">
        <f t="shared" si="53"/>
        <v>0</v>
      </c>
      <c r="K200" s="10">
        <f t="shared" si="59"/>
        <v>41158485.655155852</v>
      </c>
      <c r="M200">
        <f t="shared" si="48"/>
        <v>0.06</v>
      </c>
      <c r="N200">
        <f t="shared" si="49"/>
        <v>0.05</v>
      </c>
      <c r="O200">
        <v>1</v>
      </c>
      <c r="P200">
        <f t="shared" si="54"/>
        <v>0</v>
      </c>
      <c r="Q200">
        <f t="shared" si="55"/>
        <v>0</v>
      </c>
      <c r="R200">
        <f t="shared" si="56"/>
        <v>0</v>
      </c>
    </row>
    <row r="201" spans="1:18" x14ac:dyDescent="0.35">
      <c r="A201">
        <f t="shared" si="60"/>
        <v>198</v>
      </c>
      <c r="B201" s="12">
        <f t="shared" si="61"/>
        <v>46547</v>
      </c>
      <c r="C201" s="10">
        <f t="shared" si="57"/>
        <v>41231034.485272326</v>
      </c>
      <c r="D201" s="11">
        <f t="shared" si="58"/>
        <v>7.0000000000000007E-2</v>
      </c>
      <c r="E201" s="10">
        <f t="shared" si="62"/>
        <v>2886172.4139690632</v>
      </c>
      <c r="F201" s="10">
        <f t="shared" si="52"/>
        <v>1443086.2069845316</v>
      </c>
      <c r="G201" s="10">
        <f t="shared" si="51"/>
        <v>6253373.5635996377</v>
      </c>
      <c r="H201" s="10">
        <f t="shared" si="63"/>
        <v>1443086.2069845318</v>
      </c>
      <c r="I201" s="10">
        <f t="shared" si="50"/>
        <v>1443086.2069845318</v>
      </c>
      <c r="J201" s="10">
        <f t="shared" si="53"/>
        <v>0</v>
      </c>
      <c r="K201" s="10">
        <f t="shared" si="59"/>
        <v>42601571.862140387</v>
      </c>
      <c r="M201">
        <f t="shared" si="48"/>
        <v>0.06</v>
      </c>
      <c r="N201">
        <f t="shared" si="49"/>
        <v>0.05</v>
      </c>
      <c r="O201">
        <v>2</v>
      </c>
      <c r="P201">
        <f t="shared" si="54"/>
        <v>0</v>
      </c>
      <c r="Q201">
        <f t="shared" si="55"/>
        <v>0</v>
      </c>
      <c r="R201">
        <f t="shared" si="56"/>
        <v>0</v>
      </c>
    </row>
    <row r="202" spans="1:18" x14ac:dyDescent="0.35">
      <c r="A202">
        <f t="shared" si="60"/>
        <v>199</v>
      </c>
      <c r="B202" s="12">
        <f t="shared" si="61"/>
        <v>46554</v>
      </c>
      <c r="C202" s="10">
        <f t="shared" si="57"/>
        <v>42674120.69225686</v>
      </c>
      <c r="D202" s="11">
        <f t="shared" si="58"/>
        <v>7.0000000000000007E-2</v>
      </c>
      <c r="E202" s="10">
        <f t="shared" si="62"/>
        <v>2987188.4484579805</v>
      </c>
      <c r="F202" s="10">
        <f t="shared" si="52"/>
        <v>1493594.2242289903</v>
      </c>
      <c r="G202" s="10">
        <f t="shared" si="51"/>
        <v>6472241.6383256242</v>
      </c>
      <c r="H202" s="10">
        <f t="shared" si="63"/>
        <v>1493594.2242289905</v>
      </c>
      <c r="I202" s="10">
        <f t="shared" si="50"/>
        <v>1493594.2242289905</v>
      </c>
      <c r="J202" s="10">
        <f t="shared" si="53"/>
        <v>0</v>
      </c>
      <c r="K202" s="10">
        <f t="shared" si="59"/>
        <v>44095166.08636938</v>
      </c>
      <c r="M202">
        <f t="shared" si="48"/>
        <v>0.06</v>
      </c>
      <c r="N202">
        <f t="shared" si="49"/>
        <v>0.05</v>
      </c>
      <c r="O202">
        <v>3</v>
      </c>
      <c r="P202">
        <f t="shared" si="54"/>
        <v>0</v>
      </c>
      <c r="Q202">
        <f t="shared" si="55"/>
        <v>0</v>
      </c>
      <c r="R202">
        <f t="shared" si="56"/>
        <v>0</v>
      </c>
    </row>
    <row r="203" spans="1:18" x14ac:dyDescent="0.35">
      <c r="A203">
        <f t="shared" si="60"/>
        <v>200</v>
      </c>
      <c r="B203" s="12">
        <f t="shared" si="61"/>
        <v>46561</v>
      </c>
      <c r="C203" s="10">
        <f t="shared" si="57"/>
        <v>44167714.916485853</v>
      </c>
      <c r="D203" s="11">
        <f t="shared" si="58"/>
        <v>7.0000000000000007E-2</v>
      </c>
      <c r="E203" s="10">
        <f t="shared" si="62"/>
        <v>3091740.0441540102</v>
      </c>
      <c r="F203" s="10">
        <f t="shared" si="52"/>
        <v>1545870.0220770051</v>
      </c>
      <c r="G203" s="10">
        <f t="shared" si="51"/>
        <v>6698770.0956670223</v>
      </c>
      <c r="H203" s="10">
        <f t="shared" si="63"/>
        <v>1545870.0220770051</v>
      </c>
      <c r="I203" s="10">
        <f t="shared" si="50"/>
        <v>1545970.0220770051</v>
      </c>
      <c r="J203" s="10">
        <f t="shared" si="53"/>
        <v>100</v>
      </c>
      <c r="K203" s="10">
        <f t="shared" si="59"/>
        <v>45641036.108446382</v>
      </c>
      <c r="M203">
        <f t="shared" ref="M203:M263" si="64">IF(C203&gt;9999.99,6%,N203)</f>
        <v>0.06</v>
      </c>
      <c r="N203">
        <f t="shared" ref="N203:N263" si="65">IF(C203&lt;2500,4%,5%)</f>
        <v>0.05</v>
      </c>
      <c r="O203">
        <v>4</v>
      </c>
      <c r="P203">
        <f t="shared" si="54"/>
        <v>100</v>
      </c>
      <c r="Q203">
        <f t="shared" si="55"/>
        <v>100</v>
      </c>
      <c r="R203">
        <f t="shared" si="56"/>
        <v>100</v>
      </c>
    </row>
    <row r="204" spans="1:18" x14ac:dyDescent="0.35">
      <c r="A204">
        <f t="shared" si="60"/>
        <v>201</v>
      </c>
      <c r="B204" s="12">
        <f t="shared" si="61"/>
        <v>46568</v>
      </c>
      <c r="C204" s="10">
        <f t="shared" si="57"/>
        <v>45713684.938562855</v>
      </c>
      <c r="D204" s="11">
        <f t="shared" si="58"/>
        <v>7.0000000000000007E-2</v>
      </c>
      <c r="E204" s="10">
        <f t="shared" si="62"/>
        <v>3199957.9456994003</v>
      </c>
      <c r="F204" s="10">
        <f t="shared" si="52"/>
        <v>1599978.9728497001</v>
      </c>
      <c r="G204" s="10">
        <f t="shared" si="51"/>
        <v>6933242.2156820334</v>
      </c>
      <c r="H204" s="10">
        <f t="shared" si="63"/>
        <v>1599978.9728496999</v>
      </c>
      <c r="I204" s="10">
        <f t="shared" ref="I204:I263" si="66">IF(H204+J204&gt;9.99,H204+J204,0)</f>
        <v>1599978.9728496999</v>
      </c>
      <c r="J204" s="10">
        <f t="shared" si="53"/>
        <v>0</v>
      </c>
      <c r="K204" s="10">
        <f t="shared" si="59"/>
        <v>47241015.081296079</v>
      </c>
      <c r="M204">
        <f t="shared" si="64"/>
        <v>0.06</v>
      </c>
      <c r="N204">
        <f t="shared" si="65"/>
        <v>0.05</v>
      </c>
      <c r="O204">
        <v>1</v>
      </c>
      <c r="P204">
        <f t="shared" si="54"/>
        <v>0</v>
      </c>
      <c r="Q204">
        <f t="shared" si="55"/>
        <v>0</v>
      </c>
      <c r="R204">
        <f t="shared" si="56"/>
        <v>0</v>
      </c>
    </row>
    <row r="205" spans="1:18" x14ac:dyDescent="0.35">
      <c r="A205">
        <f t="shared" si="60"/>
        <v>202</v>
      </c>
      <c r="B205" s="12">
        <f t="shared" si="61"/>
        <v>46575</v>
      </c>
      <c r="C205" s="10">
        <f t="shared" si="57"/>
        <v>47313663.911412552</v>
      </c>
      <c r="D205" s="11">
        <f t="shared" si="58"/>
        <v>7.0000000000000007E-2</v>
      </c>
      <c r="E205" s="10">
        <f t="shared" si="62"/>
        <v>3311956.473798879</v>
      </c>
      <c r="F205" s="10">
        <f t="shared" si="52"/>
        <v>1655978.2368994395</v>
      </c>
      <c r="G205" s="10">
        <f t="shared" si="51"/>
        <v>7175905.6932309046</v>
      </c>
      <c r="H205" s="10">
        <f t="shared" si="63"/>
        <v>1655978.2368994395</v>
      </c>
      <c r="I205" s="10">
        <f t="shared" si="66"/>
        <v>1655978.2368994395</v>
      </c>
      <c r="J205" s="10">
        <f t="shared" si="53"/>
        <v>0</v>
      </c>
      <c r="K205" s="10">
        <f t="shared" si="59"/>
        <v>48896993.318195522</v>
      </c>
      <c r="M205">
        <f t="shared" si="64"/>
        <v>0.06</v>
      </c>
      <c r="N205">
        <f t="shared" si="65"/>
        <v>0.05</v>
      </c>
      <c r="O205">
        <v>2</v>
      </c>
      <c r="P205">
        <f t="shared" si="54"/>
        <v>0</v>
      </c>
      <c r="Q205">
        <f t="shared" si="55"/>
        <v>0</v>
      </c>
      <c r="R205">
        <f t="shared" si="56"/>
        <v>0</v>
      </c>
    </row>
    <row r="206" spans="1:18" x14ac:dyDescent="0.35">
      <c r="A206">
        <f t="shared" si="60"/>
        <v>203</v>
      </c>
      <c r="B206" s="12">
        <f t="shared" si="61"/>
        <v>46582</v>
      </c>
      <c r="C206" s="10">
        <f t="shared" si="57"/>
        <v>48969642.148311995</v>
      </c>
      <c r="D206" s="11">
        <f t="shared" si="58"/>
        <v>7.0000000000000007E-2</v>
      </c>
      <c r="E206" s="10">
        <f t="shared" si="62"/>
        <v>3427874.9503818401</v>
      </c>
      <c r="F206" s="10">
        <f t="shared" si="52"/>
        <v>1713937.4751909201</v>
      </c>
      <c r="G206" s="10">
        <f t="shared" si="51"/>
        <v>7427062.3924939865</v>
      </c>
      <c r="H206" s="10">
        <f t="shared" si="63"/>
        <v>1713937.4751909201</v>
      </c>
      <c r="I206" s="10">
        <f t="shared" si="66"/>
        <v>1713937.4751909201</v>
      </c>
      <c r="J206" s="10">
        <f t="shared" si="53"/>
        <v>0</v>
      </c>
      <c r="K206" s="10">
        <f t="shared" si="59"/>
        <v>50610930.793386444</v>
      </c>
      <c r="M206">
        <f t="shared" si="64"/>
        <v>0.06</v>
      </c>
      <c r="N206">
        <f t="shared" si="65"/>
        <v>0.05</v>
      </c>
      <c r="O206">
        <v>3</v>
      </c>
      <c r="P206">
        <f t="shared" si="54"/>
        <v>0</v>
      </c>
      <c r="Q206">
        <f t="shared" si="55"/>
        <v>0</v>
      </c>
      <c r="R206">
        <f t="shared" si="56"/>
        <v>0</v>
      </c>
    </row>
    <row r="207" spans="1:18" x14ac:dyDescent="0.35">
      <c r="A207">
        <f t="shared" si="60"/>
        <v>204</v>
      </c>
      <c r="B207" s="12">
        <f t="shared" si="61"/>
        <v>46589</v>
      </c>
      <c r="C207" s="10">
        <f t="shared" si="57"/>
        <v>50683579.623502918</v>
      </c>
      <c r="D207" s="11">
        <f t="shared" si="58"/>
        <v>7.0000000000000007E-2</v>
      </c>
      <c r="E207" s="10">
        <f t="shared" si="62"/>
        <v>3547850.5736452048</v>
      </c>
      <c r="F207" s="10">
        <f t="shared" si="52"/>
        <v>1773925.2868226024</v>
      </c>
      <c r="G207" s="10">
        <f t="shared" si="51"/>
        <v>7687009.5762312775</v>
      </c>
      <c r="H207" s="10">
        <f t="shared" si="63"/>
        <v>1773925.2868226024</v>
      </c>
      <c r="I207" s="10">
        <f t="shared" si="66"/>
        <v>1774025.2868226024</v>
      </c>
      <c r="J207" s="10">
        <f t="shared" si="53"/>
        <v>100</v>
      </c>
      <c r="K207" s="10">
        <f t="shared" si="59"/>
        <v>52384856.080209047</v>
      </c>
      <c r="M207">
        <f t="shared" si="64"/>
        <v>0.06</v>
      </c>
      <c r="N207">
        <f t="shared" si="65"/>
        <v>0.05</v>
      </c>
      <c r="O207">
        <v>4</v>
      </c>
      <c r="P207">
        <f t="shared" si="54"/>
        <v>100</v>
      </c>
      <c r="Q207">
        <f t="shared" si="55"/>
        <v>100</v>
      </c>
      <c r="R207">
        <f t="shared" si="56"/>
        <v>100</v>
      </c>
    </row>
    <row r="208" spans="1:18" x14ac:dyDescent="0.35">
      <c r="A208">
        <f t="shared" si="60"/>
        <v>205</v>
      </c>
      <c r="B208" s="12">
        <f t="shared" si="61"/>
        <v>46596</v>
      </c>
      <c r="C208" s="10">
        <f t="shared" si="57"/>
        <v>52457604.91032552</v>
      </c>
      <c r="D208" s="11">
        <f t="shared" si="58"/>
        <v>7.0000000000000007E-2</v>
      </c>
      <c r="E208" s="10">
        <f t="shared" si="62"/>
        <v>3672032.3437227868</v>
      </c>
      <c r="F208" s="10">
        <f t="shared" si="52"/>
        <v>1836016.1718613934</v>
      </c>
      <c r="G208" s="10">
        <f t="shared" si="51"/>
        <v>7956070.0780660389</v>
      </c>
      <c r="H208" s="10">
        <f t="shared" si="63"/>
        <v>1836016.1718613931</v>
      </c>
      <c r="I208" s="10">
        <f t="shared" si="66"/>
        <v>1836016.1718613931</v>
      </c>
      <c r="J208" s="10">
        <f t="shared" si="53"/>
        <v>0</v>
      </c>
      <c r="K208" s="10">
        <f t="shared" si="59"/>
        <v>54220872.252070442</v>
      </c>
      <c r="M208">
        <f t="shared" si="64"/>
        <v>0.06</v>
      </c>
      <c r="N208">
        <f t="shared" si="65"/>
        <v>0.05</v>
      </c>
      <c r="O208">
        <v>1</v>
      </c>
      <c r="P208">
        <f t="shared" si="54"/>
        <v>0</v>
      </c>
      <c r="Q208">
        <f t="shared" si="55"/>
        <v>0</v>
      </c>
      <c r="R208">
        <f t="shared" si="56"/>
        <v>0</v>
      </c>
    </row>
    <row r="209" spans="1:18" x14ac:dyDescent="0.35">
      <c r="A209">
        <f t="shared" si="60"/>
        <v>206</v>
      </c>
      <c r="B209" s="12">
        <f t="shared" si="61"/>
        <v>46603</v>
      </c>
      <c r="C209" s="10">
        <f t="shared" si="57"/>
        <v>54293621.082186915</v>
      </c>
      <c r="D209" s="11">
        <f t="shared" si="58"/>
        <v>7.0000000000000007E-2</v>
      </c>
      <c r="E209" s="10">
        <f t="shared" si="62"/>
        <v>3800553.4757530843</v>
      </c>
      <c r="F209" s="10">
        <f t="shared" si="52"/>
        <v>1900276.7378765421</v>
      </c>
      <c r="G209" s="10">
        <f t="shared" si="51"/>
        <v>8234532.5307983495</v>
      </c>
      <c r="H209" s="10">
        <f t="shared" si="63"/>
        <v>1900276.7378765421</v>
      </c>
      <c r="I209" s="10">
        <f t="shared" si="66"/>
        <v>1900276.7378765421</v>
      </c>
      <c r="J209" s="10">
        <f t="shared" si="53"/>
        <v>0</v>
      </c>
      <c r="K209" s="10">
        <f t="shared" si="59"/>
        <v>56121148.989946984</v>
      </c>
      <c r="M209">
        <f t="shared" si="64"/>
        <v>0.06</v>
      </c>
      <c r="N209">
        <f t="shared" si="65"/>
        <v>0.05</v>
      </c>
      <c r="O209">
        <v>2</v>
      </c>
      <c r="P209">
        <f t="shared" si="54"/>
        <v>0</v>
      </c>
      <c r="Q209">
        <f t="shared" si="55"/>
        <v>0</v>
      </c>
      <c r="R209">
        <f t="shared" si="56"/>
        <v>0</v>
      </c>
    </row>
    <row r="210" spans="1:18" x14ac:dyDescent="0.35">
      <c r="A210">
        <f t="shared" si="60"/>
        <v>207</v>
      </c>
      <c r="B210" s="12">
        <f t="shared" si="61"/>
        <v>46610</v>
      </c>
      <c r="C210" s="10">
        <f t="shared" si="57"/>
        <v>56193897.820063457</v>
      </c>
      <c r="D210" s="11">
        <f t="shared" si="58"/>
        <v>7.0000000000000007E-2</v>
      </c>
      <c r="E210" s="10">
        <f t="shared" si="62"/>
        <v>3933572.8474044423</v>
      </c>
      <c r="F210" s="10">
        <f t="shared" si="52"/>
        <v>1966786.4237022211</v>
      </c>
      <c r="G210" s="10">
        <f t="shared" si="51"/>
        <v>8522741.1693762913</v>
      </c>
      <c r="H210" s="10">
        <f t="shared" si="63"/>
        <v>1966786.4237022211</v>
      </c>
      <c r="I210" s="10">
        <f t="shared" si="66"/>
        <v>1966786.4237022211</v>
      </c>
      <c r="J210" s="10">
        <f t="shared" si="53"/>
        <v>0</v>
      </c>
      <c r="K210" s="10">
        <f t="shared" si="59"/>
        <v>58087935.413649201</v>
      </c>
      <c r="M210">
        <f t="shared" si="64"/>
        <v>0.06</v>
      </c>
      <c r="N210">
        <f t="shared" si="65"/>
        <v>0.05</v>
      </c>
      <c r="O210">
        <v>3</v>
      </c>
      <c r="P210">
        <f t="shared" si="54"/>
        <v>0</v>
      </c>
      <c r="Q210">
        <f t="shared" si="55"/>
        <v>0</v>
      </c>
      <c r="R210">
        <f t="shared" si="56"/>
        <v>0</v>
      </c>
    </row>
    <row r="211" spans="1:18" x14ac:dyDescent="0.35">
      <c r="A211" s="13">
        <f t="shared" si="60"/>
        <v>208</v>
      </c>
      <c r="B211" s="9">
        <f t="shared" si="61"/>
        <v>46617</v>
      </c>
      <c r="C211" s="14">
        <f t="shared" si="57"/>
        <v>58160684.243765675</v>
      </c>
      <c r="D211" s="11">
        <f t="shared" si="58"/>
        <v>7.0000000000000007E-2</v>
      </c>
      <c r="E211" s="14">
        <f t="shared" si="62"/>
        <v>4071247.8970635976</v>
      </c>
      <c r="F211" s="14">
        <f t="shared" si="52"/>
        <v>2035623.9485317988</v>
      </c>
      <c r="G211" s="14">
        <f t="shared" si="51"/>
        <v>8821037.1103044618</v>
      </c>
      <c r="H211" s="10">
        <f t="shared" si="63"/>
        <v>2035623.9485317988</v>
      </c>
      <c r="I211" s="10">
        <f t="shared" si="66"/>
        <v>2035723.9485317988</v>
      </c>
      <c r="J211" s="10">
        <f t="shared" si="53"/>
        <v>100</v>
      </c>
      <c r="K211" s="10">
        <f t="shared" si="59"/>
        <v>60123559.362181</v>
      </c>
      <c r="M211">
        <f t="shared" si="64"/>
        <v>0.06</v>
      </c>
      <c r="N211">
        <f t="shared" si="65"/>
        <v>0.05</v>
      </c>
      <c r="O211">
        <v>4</v>
      </c>
      <c r="P211">
        <f t="shared" si="54"/>
        <v>100</v>
      </c>
      <c r="Q211">
        <f t="shared" si="55"/>
        <v>100</v>
      </c>
      <c r="R211">
        <f t="shared" si="56"/>
        <v>100</v>
      </c>
    </row>
    <row r="212" spans="1:18" x14ac:dyDescent="0.35">
      <c r="A212">
        <f t="shared" si="60"/>
        <v>209</v>
      </c>
      <c r="B212" s="12">
        <f t="shared" si="61"/>
        <v>46624</v>
      </c>
      <c r="C212" s="10">
        <f t="shared" si="57"/>
        <v>60196408.192297474</v>
      </c>
      <c r="D212" s="11">
        <f t="shared" si="58"/>
        <v>7.0000000000000007E-2</v>
      </c>
      <c r="E212" s="10">
        <f t="shared" si="62"/>
        <v>4213748.5734608239</v>
      </c>
      <c r="F212" s="10">
        <f t="shared" si="52"/>
        <v>2106874.2867304119</v>
      </c>
      <c r="G212" s="10">
        <f t="shared" si="51"/>
        <v>9129788.5758317839</v>
      </c>
      <c r="H212" s="10">
        <f t="shared" si="63"/>
        <v>2106874.2867304115</v>
      </c>
      <c r="I212" s="10">
        <f t="shared" si="66"/>
        <v>2106874.2867304115</v>
      </c>
      <c r="J212" s="10">
        <f t="shared" si="53"/>
        <v>0</v>
      </c>
      <c r="K212" s="10">
        <f t="shared" si="59"/>
        <v>62230433.648911409</v>
      </c>
      <c r="M212">
        <f t="shared" si="64"/>
        <v>0.06</v>
      </c>
      <c r="N212">
        <f t="shared" si="65"/>
        <v>0.05</v>
      </c>
      <c r="O212">
        <v>1</v>
      </c>
      <c r="P212">
        <f t="shared" si="54"/>
        <v>0</v>
      </c>
      <c r="Q212">
        <f t="shared" si="55"/>
        <v>0</v>
      </c>
      <c r="R212">
        <f t="shared" si="56"/>
        <v>0</v>
      </c>
    </row>
    <row r="213" spans="1:18" x14ac:dyDescent="0.35">
      <c r="A213">
        <f t="shared" si="60"/>
        <v>210</v>
      </c>
      <c r="B213" s="12">
        <f t="shared" si="61"/>
        <v>46631</v>
      </c>
      <c r="C213" s="10">
        <f t="shared" si="57"/>
        <v>62303282.479027882</v>
      </c>
      <c r="D213" s="11">
        <f t="shared" si="58"/>
        <v>7.0000000000000007E-2</v>
      </c>
      <c r="E213" s="10">
        <f t="shared" si="62"/>
        <v>4361229.7735319519</v>
      </c>
      <c r="F213" s="10">
        <f t="shared" si="52"/>
        <v>2180614.886765976</v>
      </c>
      <c r="G213" s="10">
        <f t="shared" si="51"/>
        <v>9449331.175985897</v>
      </c>
      <c r="H213" s="10">
        <f t="shared" si="63"/>
        <v>2180614.8867659764</v>
      </c>
      <c r="I213" s="10">
        <f t="shared" si="66"/>
        <v>2180614.8867659764</v>
      </c>
      <c r="J213" s="10">
        <f t="shared" si="53"/>
        <v>0</v>
      </c>
      <c r="K213" s="10">
        <f t="shared" si="59"/>
        <v>64411048.535677388</v>
      </c>
      <c r="M213">
        <f t="shared" si="64"/>
        <v>0.06</v>
      </c>
      <c r="N213">
        <f t="shared" si="65"/>
        <v>0.05</v>
      </c>
      <c r="O213">
        <v>2</v>
      </c>
      <c r="P213">
        <f t="shared" si="54"/>
        <v>0</v>
      </c>
      <c r="Q213">
        <f t="shared" si="55"/>
        <v>0</v>
      </c>
      <c r="R213">
        <f t="shared" si="56"/>
        <v>0</v>
      </c>
    </row>
    <row r="214" spans="1:18" x14ac:dyDescent="0.35">
      <c r="A214">
        <f t="shared" si="60"/>
        <v>211</v>
      </c>
      <c r="B214" s="12">
        <f t="shared" si="61"/>
        <v>46638</v>
      </c>
      <c r="C214" s="10">
        <f t="shared" si="57"/>
        <v>64483897.365793861</v>
      </c>
      <c r="D214" s="11">
        <f t="shared" si="58"/>
        <v>7.0000000000000007E-2</v>
      </c>
      <c r="E214" s="10">
        <f t="shared" si="62"/>
        <v>4513872.8156055706</v>
      </c>
      <c r="F214" s="10">
        <f t="shared" si="52"/>
        <v>2256936.4078027853</v>
      </c>
      <c r="G214" s="10">
        <f t="shared" si="51"/>
        <v>9780057.7671454027</v>
      </c>
      <c r="H214" s="10">
        <f t="shared" si="63"/>
        <v>2256936.4078027857</v>
      </c>
      <c r="I214" s="10">
        <f t="shared" si="66"/>
        <v>2256936.4078027857</v>
      </c>
      <c r="J214" s="10">
        <f t="shared" si="53"/>
        <v>0</v>
      </c>
      <c r="K214" s="10">
        <f t="shared" si="59"/>
        <v>66667984.943480171</v>
      </c>
      <c r="M214">
        <f t="shared" si="64"/>
        <v>0.06</v>
      </c>
      <c r="N214">
        <f t="shared" si="65"/>
        <v>0.05</v>
      </c>
      <c r="O214">
        <v>3</v>
      </c>
      <c r="P214">
        <f t="shared" si="54"/>
        <v>0</v>
      </c>
      <c r="Q214">
        <f t="shared" si="55"/>
        <v>0</v>
      </c>
      <c r="R214">
        <f t="shared" si="56"/>
        <v>0</v>
      </c>
    </row>
    <row r="215" spans="1:18" x14ac:dyDescent="0.35">
      <c r="A215">
        <f t="shared" si="60"/>
        <v>212</v>
      </c>
      <c r="B215" s="12">
        <f t="shared" si="61"/>
        <v>46645</v>
      </c>
      <c r="C215" s="10">
        <f t="shared" si="57"/>
        <v>66740833.773596644</v>
      </c>
      <c r="D215" s="11">
        <f t="shared" si="58"/>
        <v>7.0000000000000007E-2</v>
      </c>
      <c r="E215" s="10">
        <f t="shared" si="62"/>
        <v>4671858.3641517656</v>
      </c>
      <c r="F215" s="10">
        <f t="shared" si="52"/>
        <v>2335929.1820758828</v>
      </c>
      <c r="G215" s="10">
        <f t="shared" si="51"/>
        <v>10122359.788995491</v>
      </c>
      <c r="H215" s="10">
        <f t="shared" si="63"/>
        <v>2335929.1820758833</v>
      </c>
      <c r="I215" s="10">
        <f t="shared" si="66"/>
        <v>2336029.1820758833</v>
      </c>
      <c r="J215" s="10">
        <f t="shared" si="53"/>
        <v>100</v>
      </c>
      <c r="K215" s="10">
        <f t="shared" si="59"/>
        <v>69003914.125556052</v>
      </c>
      <c r="M215">
        <f t="shared" si="64"/>
        <v>0.06</v>
      </c>
      <c r="N215">
        <f t="shared" si="65"/>
        <v>0.05</v>
      </c>
      <c r="O215">
        <v>4</v>
      </c>
      <c r="P215">
        <f t="shared" si="54"/>
        <v>100</v>
      </c>
      <c r="Q215">
        <f t="shared" si="55"/>
        <v>100</v>
      </c>
      <c r="R215">
        <f t="shared" si="56"/>
        <v>100</v>
      </c>
    </row>
    <row r="216" spans="1:18" x14ac:dyDescent="0.35">
      <c r="A216">
        <f t="shared" si="60"/>
        <v>213</v>
      </c>
      <c r="B216" s="12">
        <f t="shared" si="61"/>
        <v>46652</v>
      </c>
      <c r="C216" s="10">
        <f t="shared" si="57"/>
        <v>69076862.955672532</v>
      </c>
      <c r="D216" s="11">
        <f t="shared" si="58"/>
        <v>7.0000000000000007E-2</v>
      </c>
      <c r="E216" s="10">
        <f t="shared" si="62"/>
        <v>4835380.4068970773</v>
      </c>
      <c r="F216" s="10">
        <f t="shared" si="52"/>
        <v>2417690.2034485387</v>
      </c>
      <c r="G216" s="10">
        <f t="shared" si="51"/>
        <v>10476657.548277</v>
      </c>
      <c r="H216" s="10">
        <f t="shared" si="63"/>
        <v>2417690.2034485387</v>
      </c>
      <c r="I216" s="10">
        <f t="shared" si="66"/>
        <v>2417690.2034485387</v>
      </c>
      <c r="J216" s="10">
        <f t="shared" si="53"/>
        <v>0</v>
      </c>
      <c r="K216" s="10">
        <f t="shared" si="59"/>
        <v>71421604.329004586</v>
      </c>
      <c r="M216">
        <f t="shared" si="64"/>
        <v>0.06</v>
      </c>
      <c r="N216">
        <f t="shared" si="65"/>
        <v>0.05</v>
      </c>
      <c r="O216">
        <v>1</v>
      </c>
      <c r="P216">
        <f t="shared" si="54"/>
        <v>0</v>
      </c>
      <c r="Q216">
        <f t="shared" si="55"/>
        <v>0</v>
      </c>
      <c r="R216">
        <f t="shared" si="56"/>
        <v>0</v>
      </c>
    </row>
    <row r="217" spans="1:18" x14ac:dyDescent="0.35">
      <c r="A217">
        <f t="shared" si="60"/>
        <v>214</v>
      </c>
      <c r="B217" s="12">
        <f t="shared" si="61"/>
        <v>46659</v>
      </c>
      <c r="C217" s="10">
        <f t="shared" si="57"/>
        <v>71494553.159121066</v>
      </c>
      <c r="D217" s="11">
        <f t="shared" si="58"/>
        <v>7.0000000000000007E-2</v>
      </c>
      <c r="E217" s="10">
        <f t="shared" si="62"/>
        <v>5004618.7211384755</v>
      </c>
      <c r="F217" s="10">
        <f t="shared" si="52"/>
        <v>2502309.3605692377</v>
      </c>
      <c r="G217" s="10">
        <f t="shared" si="51"/>
        <v>10843340.562466698</v>
      </c>
      <c r="H217" s="10">
        <f t="shared" si="63"/>
        <v>2502309.3605692377</v>
      </c>
      <c r="I217" s="10">
        <f t="shared" si="66"/>
        <v>2502309.3605692377</v>
      </c>
      <c r="J217" s="10">
        <f t="shared" si="53"/>
        <v>0</v>
      </c>
      <c r="K217" s="10">
        <f t="shared" si="59"/>
        <v>73923913.689573824</v>
      </c>
      <c r="M217">
        <f t="shared" si="64"/>
        <v>0.06</v>
      </c>
      <c r="N217">
        <f t="shared" si="65"/>
        <v>0.05</v>
      </c>
      <c r="O217">
        <v>2</v>
      </c>
      <c r="P217">
        <f t="shared" si="54"/>
        <v>0</v>
      </c>
      <c r="Q217">
        <f t="shared" si="55"/>
        <v>0</v>
      </c>
      <c r="R217">
        <f t="shared" si="56"/>
        <v>0</v>
      </c>
    </row>
    <row r="218" spans="1:18" x14ac:dyDescent="0.35">
      <c r="A218">
        <f t="shared" si="60"/>
        <v>215</v>
      </c>
      <c r="B218" s="12">
        <f t="shared" si="61"/>
        <v>46666</v>
      </c>
      <c r="C218" s="10">
        <f t="shared" si="57"/>
        <v>73996862.519690305</v>
      </c>
      <c r="D218" s="11">
        <f t="shared" si="58"/>
        <v>7.0000000000000007E-2</v>
      </c>
      <c r="E218" s="10">
        <f t="shared" si="62"/>
        <v>5179780.376378322</v>
      </c>
      <c r="F218" s="10">
        <f t="shared" si="52"/>
        <v>2589890.188189161</v>
      </c>
      <c r="G218" s="10">
        <f t="shared" si="51"/>
        <v>11222857.48215303</v>
      </c>
      <c r="H218" s="10">
        <f t="shared" si="63"/>
        <v>2589890.188189161</v>
      </c>
      <c r="I218" s="10">
        <f t="shared" si="66"/>
        <v>2589890.188189161</v>
      </c>
      <c r="J218" s="10">
        <f t="shared" si="53"/>
        <v>0</v>
      </c>
      <c r="K218" s="10">
        <f t="shared" si="59"/>
        <v>76513803.877762988</v>
      </c>
      <c r="M218">
        <f t="shared" si="64"/>
        <v>0.06</v>
      </c>
      <c r="N218">
        <f t="shared" si="65"/>
        <v>0.05</v>
      </c>
      <c r="O218">
        <v>3</v>
      </c>
      <c r="P218">
        <f t="shared" si="54"/>
        <v>0</v>
      </c>
      <c r="Q218">
        <f t="shared" si="55"/>
        <v>0</v>
      </c>
      <c r="R218">
        <f t="shared" si="56"/>
        <v>0</v>
      </c>
    </row>
    <row r="219" spans="1:18" x14ac:dyDescent="0.35">
      <c r="A219">
        <f t="shared" si="60"/>
        <v>216</v>
      </c>
      <c r="B219" s="12">
        <f t="shared" si="61"/>
        <v>46673</v>
      </c>
      <c r="C219" s="10">
        <f t="shared" si="57"/>
        <v>76586752.707879469</v>
      </c>
      <c r="D219" s="11">
        <f t="shared" si="58"/>
        <v>7.0000000000000007E-2</v>
      </c>
      <c r="E219" s="10">
        <f t="shared" si="62"/>
        <v>5361072.689551563</v>
      </c>
      <c r="F219" s="10">
        <f t="shared" si="52"/>
        <v>2680536.3447757815</v>
      </c>
      <c r="G219" s="10">
        <f t="shared" si="51"/>
        <v>11615657.494028388</v>
      </c>
      <c r="H219" s="10">
        <f t="shared" si="63"/>
        <v>2680536.344775782</v>
      </c>
      <c r="I219" s="10">
        <f t="shared" si="66"/>
        <v>2680636.344775782</v>
      </c>
      <c r="J219" s="10">
        <f t="shared" si="53"/>
        <v>100</v>
      </c>
      <c r="K219" s="10">
        <f t="shared" si="59"/>
        <v>79194340.222538769</v>
      </c>
      <c r="M219">
        <f t="shared" si="64"/>
        <v>0.06</v>
      </c>
      <c r="N219">
        <f t="shared" si="65"/>
        <v>0.05</v>
      </c>
      <c r="O219">
        <v>4</v>
      </c>
      <c r="P219">
        <f t="shared" si="54"/>
        <v>100</v>
      </c>
      <c r="Q219">
        <f t="shared" si="55"/>
        <v>100</v>
      </c>
      <c r="R219">
        <f t="shared" si="56"/>
        <v>100</v>
      </c>
    </row>
    <row r="220" spans="1:18" x14ac:dyDescent="0.35">
      <c r="A220">
        <f t="shared" si="60"/>
        <v>217</v>
      </c>
      <c r="B220" s="12">
        <f t="shared" si="61"/>
        <v>46680</v>
      </c>
      <c r="C220" s="10">
        <f t="shared" si="57"/>
        <v>79267389.05265525</v>
      </c>
      <c r="D220" s="11">
        <f t="shared" si="58"/>
        <v>7.0000000000000007E-2</v>
      </c>
      <c r="E220" s="10">
        <f t="shared" si="62"/>
        <v>5548717.2336858679</v>
      </c>
      <c r="F220" s="10">
        <f t="shared" si="52"/>
        <v>2774358.6168429339</v>
      </c>
      <c r="G220" s="10">
        <f t="shared" si="51"/>
        <v>12022220.672986047</v>
      </c>
      <c r="H220" s="10">
        <f t="shared" si="63"/>
        <v>2774358.6168429339</v>
      </c>
      <c r="I220" s="10">
        <f t="shared" si="66"/>
        <v>2774358.6168429339</v>
      </c>
      <c r="J220" s="10">
        <f t="shared" si="53"/>
        <v>0</v>
      </c>
      <c r="K220" s="10">
        <f t="shared" si="59"/>
        <v>81968698.83938171</v>
      </c>
      <c r="M220">
        <f t="shared" si="64"/>
        <v>0.06</v>
      </c>
      <c r="N220">
        <f t="shared" si="65"/>
        <v>0.05</v>
      </c>
      <c r="O220">
        <v>1</v>
      </c>
      <c r="P220">
        <f t="shared" si="54"/>
        <v>0</v>
      </c>
      <c r="Q220">
        <f t="shared" si="55"/>
        <v>0</v>
      </c>
      <c r="R220">
        <f t="shared" si="56"/>
        <v>0</v>
      </c>
    </row>
    <row r="221" spans="1:18" x14ac:dyDescent="0.35">
      <c r="A221">
        <f t="shared" si="60"/>
        <v>218</v>
      </c>
      <c r="B221" s="12">
        <f t="shared" si="61"/>
        <v>46687</v>
      </c>
      <c r="C221" s="10">
        <f t="shared" si="57"/>
        <v>82041747.66949819</v>
      </c>
      <c r="D221" s="11">
        <f t="shared" si="58"/>
        <v>7.0000000000000007E-2</v>
      </c>
      <c r="E221" s="10">
        <f t="shared" si="62"/>
        <v>5742922.3368648738</v>
      </c>
      <c r="F221" s="10">
        <f t="shared" si="52"/>
        <v>2871461.1684324369</v>
      </c>
      <c r="G221" s="10">
        <f t="shared" si="51"/>
        <v>12442998.39654056</v>
      </c>
      <c r="H221" s="10">
        <f t="shared" si="63"/>
        <v>2871461.1684324369</v>
      </c>
      <c r="I221" s="10">
        <f t="shared" si="66"/>
        <v>2871461.1684324369</v>
      </c>
      <c r="J221" s="10">
        <f t="shared" si="53"/>
        <v>0</v>
      </c>
      <c r="K221" s="10">
        <f t="shared" si="59"/>
        <v>84840160.007814139</v>
      </c>
      <c r="M221">
        <f t="shared" si="64"/>
        <v>0.06</v>
      </c>
      <c r="N221">
        <f t="shared" si="65"/>
        <v>0.05</v>
      </c>
      <c r="O221">
        <v>2</v>
      </c>
      <c r="P221">
        <f t="shared" si="54"/>
        <v>0</v>
      </c>
      <c r="Q221">
        <f t="shared" si="55"/>
        <v>0</v>
      </c>
      <c r="R221">
        <f t="shared" si="56"/>
        <v>0</v>
      </c>
    </row>
    <row r="222" spans="1:18" x14ac:dyDescent="0.35">
      <c r="A222">
        <f t="shared" si="60"/>
        <v>219</v>
      </c>
      <c r="B222" s="12">
        <f t="shared" si="61"/>
        <v>46694</v>
      </c>
      <c r="C222" s="10">
        <f t="shared" si="57"/>
        <v>84913208.83793062</v>
      </c>
      <c r="D222" s="11">
        <f t="shared" si="58"/>
        <v>7.0000000000000007E-2</v>
      </c>
      <c r="E222" s="10">
        <f t="shared" si="62"/>
        <v>5943924.6186551442</v>
      </c>
      <c r="F222" s="10">
        <f t="shared" si="52"/>
        <v>2971962.3093275721</v>
      </c>
      <c r="G222" s="10">
        <f t="shared" si="51"/>
        <v>12878503.340419479</v>
      </c>
      <c r="H222" s="10">
        <f t="shared" si="63"/>
        <v>2971962.3093275726</v>
      </c>
      <c r="I222" s="10">
        <f t="shared" si="66"/>
        <v>2971962.3093275726</v>
      </c>
      <c r="J222" s="10">
        <f t="shared" si="53"/>
        <v>0</v>
      </c>
      <c r="K222" s="10">
        <f t="shared" si="59"/>
        <v>87812122.317141712</v>
      </c>
      <c r="M222">
        <f t="shared" si="64"/>
        <v>0.06</v>
      </c>
      <c r="N222">
        <f t="shared" si="65"/>
        <v>0.05</v>
      </c>
      <c r="O222">
        <v>3</v>
      </c>
      <c r="P222">
        <f t="shared" si="54"/>
        <v>0</v>
      </c>
      <c r="Q222">
        <f t="shared" si="55"/>
        <v>0</v>
      </c>
      <c r="R222">
        <f t="shared" si="56"/>
        <v>0</v>
      </c>
    </row>
    <row r="223" spans="1:18" x14ac:dyDescent="0.35">
      <c r="A223">
        <f t="shared" si="60"/>
        <v>220</v>
      </c>
      <c r="B223" s="12">
        <f t="shared" si="61"/>
        <v>46701</v>
      </c>
      <c r="C223" s="10">
        <f t="shared" si="57"/>
        <v>87885171.147258192</v>
      </c>
      <c r="D223" s="11">
        <f t="shared" si="58"/>
        <v>7.0000000000000007E-2</v>
      </c>
      <c r="E223" s="10">
        <f t="shared" si="62"/>
        <v>6151961.9803080745</v>
      </c>
      <c r="F223" s="10">
        <f t="shared" si="52"/>
        <v>3075980.9901540373</v>
      </c>
      <c r="G223" s="10">
        <f t="shared" si="51"/>
        <v>13329250.957334161</v>
      </c>
      <c r="H223" s="10">
        <f t="shared" si="63"/>
        <v>3075980.9901540373</v>
      </c>
      <c r="I223" s="10">
        <f t="shared" si="66"/>
        <v>3076080.9901540373</v>
      </c>
      <c r="J223" s="10">
        <f t="shared" si="53"/>
        <v>100</v>
      </c>
      <c r="K223" s="10">
        <f t="shared" si="59"/>
        <v>90888103.307295755</v>
      </c>
      <c r="M223">
        <f t="shared" si="64"/>
        <v>0.06</v>
      </c>
      <c r="N223">
        <f t="shared" si="65"/>
        <v>0.05</v>
      </c>
      <c r="O223">
        <v>4</v>
      </c>
      <c r="P223">
        <f t="shared" si="54"/>
        <v>100</v>
      </c>
      <c r="Q223">
        <f t="shared" si="55"/>
        <v>100</v>
      </c>
      <c r="R223">
        <f t="shared" si="56"/>
        <v>100</v>
      </c>
    </row>
    <row r="224" spans="1:18" x14ac:dyDescent="0.35">
      <c r="A224">
        <f t="shared" si="60"/>
        <v>221</v>
      </c>
      <c r="B224" s="12">
        <f t="shared" si="61"/>
        <v>46708</v>
      </c>
      <c r="C224" s="10">
        <f t="shared" si="57"/>
        <v>90961252.137412235</v>
      </c>
      <c r="D224" s="11">
        <f t="shared" si="58"/>
        <v>7.0000000000000007E-2</v>
      </c>
      <c r="E224" s="10">
        <f t="shared" si="62"/>
        <v>6367287.6496188566</v>
      </c>
      <c r="F224" s="10">
        <f t="shared" si="52"/>
        <v>3183643.8248094283</v>
      </c>
      <c r="G224" s="10">
        <f t="shared" si="51"/>
        <v>13795789.907507524</v>
      </c>
      <c r="H224" s="10">
        <f t="shared" si="63"/>
        <v>3183643.8248094283</v>
      </c>
      <c r="I224" s="10">
        <f t="shared" si="66"/>
        <v>3183643.8248094283</v>
      </c>
      <c r="J224" s="10">
        <f t="shared" si="53"/>
        <v>0</v>
      </c>
      <c r="K224" s="10">
        <f t="shared" si="59"/>
        <v>94071747.132105187</v>
      </c>
      <c r="M224">
        <f t="shared" si="64"/>
        <v>0.06</v>
      </c>
      <c r="N224">
        <f t="shared" si="65"/>
        <v>0.05</v>
      </c>
      <c r="O224">
        <v>1</v>
      </c>
      <c r="P224">
        <f t="shared" si="54"/>
        <v>0</v>
      </c>
      <c r="Q224">
        <f t="shared" si="55"/>
        <v>0</v>
      </c>
      <c r="R224">
        <f t="shared" si="56"/>
        <v>0</v>
      </c>
    </row>
    <row r="225" spans="1:18" x14ac:dyDescent="0.35">
      <c r="A225">
        <f t="shared" si="60"/>
        <v>222</v>
      </c>
      <c r="B225" s="12">
        <f t="shared" si="61"/>
        <v>46715</v>
      </c>
      <c r="C225" s="10">
        <f t="shared" si="57"/>
        <v>94144895.962221667</v>
      </c>
      <c r="D225" s="11">
        <f t="shared" si="58"/>
        <v>7.0000000000000007E-2</v>
      </c>
      <c r="E225" s="10">
        <f t="shared" si="62"/>
        <v>6590142.7173555177</v>
      </c>
      <c r="F225" s="10">
        <f t="shared" si="52"/>
        <v>3295071.3586777588</v>
      </c>
      <c r="G225" s="10">
        <f t="shared" si="51"/>
        <v>14278642.554270288</v>
      </c>
      <c r="H225" s="10">
        <f t="shared" si="63"/>
        <v>3295071.3586777588</v>
      </c>
      <c r="I225" s="10">
        <f t="shared" si="66"/>
        <v>3295071.3586777588</v>
      </c>
      <c r="J225" s="10">
        <f t="shared" si="53"/>
        <v>0</v>
      </c>
      <c r="K225" s="10">
        <f t="shared" si="59"/>
        <v>97366818.490782946</v>
      </c>
      <c r="M225">
        <f t="shared" si="64"/>
        <v>0.06</v>
      </c>
      <c r="N225">
        <f t="shared" si="65"/>
        <v>0.05</v>
      </c>
      <c r="O225">
        <v>2</v>
      </c>
      <c r="P225">
        <f t="shared" si="54"/>
        <v>0</v>
      </c>
      <c r="Q225">
        <f t="shared" si="55"/>
        <v>0</v>
      </c>
      <c r="R225">
        <f t="shared" si="56"/>
        <v>0</v>
      </c>
    </row>
    <row r="226" spans="1:18" x14ac:dyDescent="0.35">
      <c r="A226">
        <f t="shared" si="60"/>
        <v>223</v>
      </c>
      <c r="B226" s="12">
        <f t="shared" si="61"/>
        <v>46722</v>
      </c>
      <c r="C226" s="10">
        <f t="shared" si="57"/>
        <v>97439967.320899427</v>
      </c>
      <c r="D226" s="11">
        <f t="shared" si="58"/>
        <v>7.0000000000000007E-2</v>
      </c>
      <c r="E226" s="10">
        <f t="shared" si="62"/>
        <v>6820797.7124629607</v>
      </c>
      <c r="F226" s="10">
        <f t="shared" si="52"/>
        <v>3410398.8562314804</v>
      </c>
      <c r="G226" s="10">
        <f t="shared" si="51"/>
        <v>14778395.043669747</v>
      </c>
      <c r="H226" s="10">
        <f t="shared" si="63"/>
        <v>3410398.8562314799</v>
      </c>
      <c r="I226" s="10">
        <f t="shared" si="66"/>
        <v>3410398.8562314799</v>
      </c>
      <c r="J226" s="10">
        <f t="shared" si="53"/>
        <v>0</v>
      </c>
      <c r="K226" s="10">
        <f t="shared" si="59"/>
        <v>100777217.34701443</v>
      </c>
      <c r="M226">
        <f t="shared" si="64"/>
        <v>0.06</v>
      </c>
      <c r="N226">
        <f t="shared" si="65"/>
        <v>0.05</v>
      </c>
      <c r="O226">
        <v>3</v>
      </c>
      <c r="P226">
        <f t="shared" si="54"/>
        <v>0</v>
      </c>
      <c r="Q226">
        <f t="shared" si="55"/>
        <v>0</v>
      </c>
      <c r="R226">
        <f t="shared" si="56"/>
        <v>0</v>
      </c>
    </row>
    <row r="227" spans="1:18" x14ac:dyDescent="0.35">
      <c r="A227">
        <f t="shared" si="60"/>
        <v>224</v>
      </c>
      <c r="B227" s="12">
        <f t="shared" si="61"/>
        <v>46729</v>
      </c>
      <c r="C227" s="10">
        <f t="shared" si="57"/>
        <v>100850366.17713091</v>
      </c>
      <c r="D227" s="11">
        <f t="shared" si="58"/>
        <v>7.0000000000000007E-2</v>
      </c>
      <c r="E227" s="10">
        <f t="shared" si="62"/>
        <v>7059525.6323991641</v>
      </c>
      <c r="F227" s="10">
        <f t="shared" si="52"/>
        <v>3529762.8161995821</v>
      </c>
      <c r="G227" s="10">
        <f t="shared" si="51"/>
        <v>15295638.87019819</v>
      </c>
      <c r="H227" s="10">
        <f t="shared" si="63"/>
        <v>3529762.8161995821</v>
      </c>
      <c r="I227" s="10">
        <f t="shared" si="66"/>
        <v>3529862.8161995821</v>
      </c>
      <c r="J227" s="10">
        <f t="shared" si="53"/>
        <v>100</v>
      </c>
      <c r="K227" s="10">
        <f t="shared" si="59"/>
        <v>104306980.16321401</v>
      </c>
      <c r="M227">
        <f t="shared" si="64"/>
        <v>0.06</v>
      </c>
      <c r="N227">
        <f t="shared" si="65"/>
        <v>0.05</v>
      </c>
      <c r="O227">
        <v>4</v>
      </c>
      <c r="P227">
        <f t="shared" si="54"/>
        <v>100</v>
      </c>
      <c r="Q227">
        <f t="shared" si="55"/>
        <v>100</v>
      </c>
      <c r="R227">
        <f t="shared" si="56"/>
        <v>100</v>
      </c>
    </row>
    <row r="228" spans="1:18" x14ac:dyDescent="0.35">
      <c r="A228">
        <f t="shared" si="60"/>
        <v>225</v>
      </c>
      <c r="B228" s="12">
        <f t="shared" si="61"/>
        <v>46736</v>
      </c>
      <c r="C228" s="10">
        <f t="shared" si="57"/>
        <v>104380228.99333049</v>
      </c>
      <c r="D228" s="11">
        <f t="shared" si="58"/>
        <v>7.0000000000000007E-2</v>
      </c>
      <c r="E228" s="10">
        <f t="shared" si="62"/>
        <v>7306616.0295331357</v>
      </c>
      <c r="F228" s="10">
        <f t="shared" si="52"/>
        <v>3653308.0147665679</v>
      </c>
      <c r="G228" s="10">
        <f t="shared" ref="G228:G263" si="67">F228*52/12</f>
        <v>15831001.397321792</v>
      </c>
      <c r="H228" s="10">
        <f t="shared" si="63"/>
        <v>3653308.0147665683</v>
      </c>
      <c r="I228" s="10">
        <f t="shared" si="66"/>
        <v>3653308.0147665683</v>
      </c>
      <c r="J228" s="10">
        <f t="shared" si="53"/>
        <v>0</v>
      </c>
      <c r="K228" s="10">
        <f t="shared" si="59"/>
        <v>107960288.17798059</v>
      </c>
      <c r="M228">
        <f t="shared" si="64"/>
        <v>0.06</v>
      </c>
      <c r="N228">
        <f t="shared" si="65"/>
        <v>0.05</v>
      </c>
      <c r="O228">
        <v>1</v>
      </c>
      <c r="P228">
        <f t="shared" si="54"/>
        <v>0</v>
      </c>
      <c r="Q228">
        <f t="shared" si="55"/>
        <v>0</v>
      </c>
      <c r="R228">
        <f t="shared" si="56"/>
        <v>0</v>
      </c>
    </row>
    <row r="229" spans="1:18" x14ac:dyDescent="0.35">
      <c r="A229">
        <f t="shared" si="60"/>
        <v>226</v>
      </c>
      <c r="B229" s="12">
        <f t="shared" si="61"/>
        <v>46743</v>
      </c>
      <c r="C229" s="10">
        <f t="shared" si="57"/>
        <v>108033537.00809707</v>
      </c>
      <c r="D229" s="11">
        <f t="shared" si="58"/>
        <v>7.0000000000000007E-2</v>
      </c>
      <c r="E229" s="10">
        <f t="shared" si="62"/>
        <v>7562347.5905667953</v>
      </c>
      <c r="F229" s="10">
        <f t="shared" si="52"/>
        <v>3781173.7952833977</v>
      </c>
      <c r="G229" s="10">
        <f t="shared" si="67"/>
        <v>16385086.446228057</v>
      </c>
      <c r="H229" s="10">
        <f t="shared" si="63"/>
        <v>3781173.7952833977</v>
      </c>
      <c r="I229" s="10">
        <f t="shared" si="66"/>
        <v>3781173.7952833977</v>
      </c>
      <c r="J229" s="10">
        <f t="shared" si="53"/>
        <v>0</v>
      </c>
      <c r="K229" s="10">
        <f t="shared" si="59"/>
        <v>111741461.97326398</v>
      </c>
      <c r="M229">
        <f t="shared" si="64"/>
        <v>0.06</v>
      </c>
      <c r="N229">
        <f t="shared" si="65"/>
        <v>0.05</v>
      </c>
      <c r="O229">
        <v>2</v>
      </c>
      <c r="P229">
        <f t="shared" si="54"/>
        <v>0</v>
      </c>
      <c r="Q229">
        <f t="shared" si="55"/>
        <v>0</v>
      </c>
      <c r="R229">
        <f t="shared" si="56"/>
        <v>0</v>
      </c>
    </row>
    <row r="230" spans="1:18" x14ac:dyDescent="0.35">
      <c r="A230">
        <f t="shared" si="60"/>
        <v>227</v>
      </c>
      <c r="B230" s="12">
        <f t="shared" si="61"/>
        <v>46750</v>
      </c>
      <c r="C230" s="10">
        <f t="shared" si="57"/>
        <v>111814710.80338046</v>
      </c>
      <c r="D230" s="11">
        <f t="shared" si="58"/>
        <v>7.0000000000000007E-2</v>
      </c>
      <c r="E230" s="10">
        <f t="shared" si="62"/>
        <v>7827029.7562366333</v>
      </c>
      <c r="F230" s="10">
        <f t="shared" si="52"/>
        <v>3913514.8781183166</v>
      </c>
      <c r="G230" s="10">
        <f t="shared" si="67"/>
        <v>16958564.47184604</v>
      </c>
      <c r="H230" s="10">
        <f t="shared" si="63"/>
        <v>3913514.8781183166</v>
      </c>
      <c r="I230" s="10">
        <f t="shared" si="66"/>
        <v>3913514.8781183166</v>
      </c>
      <c r="J230" s="10">
        <f t="shared" si="53"/>
        <v>0</v>
      </c>
      <c r="K230" s="10">
        <f t="shared" si="59"/>
        <v>115654976.8513823</v>
      </c>
      <c r="M230">
        <f t="shared" si="64"/>
        <v>0.06</v>
      </c>
      <c r="N230">
        <f t="shared" si="65"/>
        <v>0.05</v>
      </c>
      <c r="O230">
        <v>3</v>
      </c>
      <c r="P230">
        <f t="shared" si="54"/>
        <v>0</v>
      </c>
      <c r="Q230">
        <f t="shared" si="55"/>
        <v>0</v>
      </c>
      <c r="R230">
        <f t="shared" si="56"/>
        <v>0</v>
      </c>
    </row>
    <row r="231" spans="1:18" x14ac:dyDescent="0.35">
      <c r="A231">
        <f t="shared" si="60"/>
        <v>228</v>
      </c>
      <c r="B231" s="12">
        <f t="shared" si="61"/>
        <v>46757</v>
      </c>
      <c r="C231" s="10">
        <f t="shared" si="57"/>
        <v>115728225.68149878</v>
      </c>
      <c r="D231" s="11">
        <f t="shared" si="58"/>
        <v>7.0000000000000007E-2</v>
      </c>
      <c r="E231" s="10">
        <f t="shared" si="62"/>
        <v>8100975.7977049155</v>
      </c>
      <c r="F231" s="10">
        <f t="shared" si="52"/>
        <v>4050487.8988524578</v>
      </c>
      <c r="G231" s="10">
        <f t="shared" si="67"/>
        <v>17552114.228360649</v>
      </c>
      <c r="H231" s="10">
        <f t="shared" si="63"/>
        <v>4050487.8988524573</v>
      </c>
      <c r="I231" s="10">
        <f t="shared" si="66"/>
        <v>4050587.8988524573</v>
      </c>
      <c r="J231" s="10">
        <f t="shared" si="53"/>
        <v>100</v>
      </c>
      <c r="K231" s="10">
        <f t="shared" si="59"/>
        <v>119705464.75023475</v>
      </c>
      <c r="M231">
        <f t="shared" si="64"/>
        <v>0.06</v>
      </c>
      <c r="N231">
        <f t="shared" si="65"/>
        <v>0.05</v>
      </c>
      <c r="O231">
        <v>4</v>
      </c>
      <c r="P231">
        <f t="shared" si="54"/>
        <v>100</v>
      </c>
      <c r="Q231">
        <f t="shared" si="55"/>
        <v>100</v>
      </c>
      <c r="R231">
        <f t="shared" si="56"/>
        <v>100</v>
      </c>
    </row>
    <row r="232" spans="1:18" x14ac:dyDescent="0.35">
      <c r="A232">
        <f t="shared" si="60"/>
        <v>229</v>
      </c>
      <c r="B232" s="12">
        <f t="shared" si="61"/>
        <v>46764</v>
      </c>
      <c r="C232" s="10">
        <f t="shared" si="57"/>
        <v>119778813.58035123</v>
      </c>
      <c r="D232" s="11">
        <f t="shared" si="58"/>
        <v>7.0000000000000007E-2</v>
      </c>
      <c r="E232" s="10">
        <f t="shared" si="62"/>
        <v>8384516.950624587</v>
      </c>
      <c r="F232" s="10">
        <f t="shared" si="52"/>
        <v>4192258.4753122935</v>
      </c>
      <c r="G232" s="10">
        <f t="shared" si="67"/>
        <v>18166453.393019941</v>
      </c>
      <c r="H232" s="10">
        <f t="shared" si="63"/>
        <v>4192258.4753122935</v>
      </c>
      <c r="I232" s="10">
        <f t="shared" si="66"/>
        <v>4192258.4753122935</v>
      </c>
      <c r="J232" s="10">
        <f t="shared" si="53"/>
        <v>0</v>
      </c>
      <c r="K232" s="10">
        <f t="shared" si="59"/>
        <v>123897723.22554705</v>
      </c>
      <c r="M232">
        <f t="shared" si="64"/>
        <v>0.06</v>
      </c>
      <c r="N232">
        <f t="shared" si="65"/>
        <v>0.05</v>
      </c>
      <c r="O232">
        <v>1</v>
      </c>
      <c r="P232">
        <f t="shared" si="54"/>
        <v>0</v>
      </c>
      <c r="Q232">
        <f t="shared" si="55"/>
        <v>0</v>
      </c>
      <c r="R232">
        <f t="shared" si="56"/>
        <v>0</v>
      </c>
    </row>
    <row r="233" spans="1:18" x14ac:dyDescent="0.35">
      <c r="A233">
        <f t="shared" si="60"/>
        <v>230</v>
      </c>
      <c r="B233" s="12">
        <f t="shared" si="61"/>
        <v>46771</v>
      </c>
      <c r="C233" s="10">
        <f t="shared" si="57"/>
        <v>123971072.05566353</v>
      </c>
      <c r="D233" s="11">
        <f t="shared" si="58"/>
        <v>7.0000000000000007E-2</v>
      </c>
      <c r="E233" s="10">
        <f t="shared" si="62"/>
        <v>8677975.0438964479</v>
      </c>
      <c r="F233" s="10">
        <f t="shared" si="52"/>
        <v>4338987.5219482239</v>
      </c>
      <c r="G233" s="10">
        <f t="shared" si="67"/>
        <v>18802279.261775639</v>
      </c>
      <c r="H233" s="10">
        <f t="shared" si="63"/>
        <v>4338987.5219482249</v>
      </c>
      <c r="I233" s="10">
        <f t="shared" si="66"/>
        <v>4338987.5219482249</v>
      </c>
      <c r="J233" s="10">
        <f t="shared" si="53"/>
        <v>0</v>
      </c>
      <c r="K233" s="10">
        <f t="shared" si="59"/>
        <v>128236710.74749526</v>
      </c>
      <c r="M233">
        <f t="shared" si="64"/>
        <v>0.06</v>
      </c>
      <c r="N233">
        <f t="shared" si="65"/>
        <v>0.05</v>
      </c>
      <c r="O233">
        <v>2</v>
      </c>
      <c r="P233">
        <f t="shared" si="54"/>
        <v>0</v>
      </c>
      <c r="Q233">
        <f t="shared" si="55"/>
        <v>0</v>
      </c>
      <c r="R233">
        <f t="shared" si="56"/>
        <v>0</v>
      </c>
    </row>
    <row r="234" spans="1:18" x14ac:dyDescent="0.35">
      <c r="A234">
        <f t="shared" si="60"/>
        <v>231</v>
      </c>
      <c r="B234" s="12">
        <f t="shared" si="61"/>
        <v>46778</v>
      </c>
      <c r="C234" s="10">
        <f t="shared" si="57"/>
        <v>128310059.57761174</v>
      </c>
      <c r="D234" s="11">
        <f t="shared" si="58"/>
        <v>7.0000000000000007E-2</v>
      </c>
      <c r="E234" s="10">
        <f t="shared" si="62"/>
        <v>8981704.1704328228</v>
      </c>
      <c r="F234" s="10">
        <f t="shared" si="52"/>
        <v>4490852.0852164114</v>
      </c>
      <c r="G234" s="10">
        <f t="shared" si="67"/>
        <v>19460359.035937782</v>
      </c>
      <c r="H234" s="10">
        <f t="shared" si="63"/>
        <v>4490852.0852164114</v>
      </c>
      <c r="I234" s="10">
        <f t="shared" si="66"/>
        <v>4490852.0852164114</v>
      </c>
      <c r="J234" s="10">
        <f t="shared" si="53"/>
        <v>0</v>
      </c>
      <c r="K234" s="10">
        <f t="shared" si="59"/>
        <v>132727562.83271168</v>
      </c>
      <c r="M234">
        <f t="shared" si="64"/>
        <v>0.06</v>
      </c>
      <c r="N234">
        <f t="shared" si="65"/>
        <v>0.05</v>
      </c>
      <c r="O234">
        <v>3</v>
      </c>
      <c r="P234">
        <f t="shared" si="54"/>
        <v>0</v>
      </c>
      <c r="Q234">
        <f t="shared" si="55"/>
        <v>0</v>
      </c>
      <c r="R234">
        <f t="shared" si="56"/>
        <v>0</v>
      </c>
    </row>
    <row r="235" spans="1:18" x14ac:dyDescent="0.35">
      <c r="A235">
        <f t="shared" si="60"/>
        <v>232</v>
      </c>
      <c r="B235" s="12">
        <f t="shared" si="61"/>
        <v>46785</v>
      </c>
      <c r="C235" s="10">
        <f t="shared" si="57"/>
        <v>132800911.66282816</v>
      </c>
      <c r="D235" s="11">
        <f t="shared" si="58"/>
        <v>7.0000000000000007E-2</v>
      </c>
      <c r="E235" s="10">
        <f t="shared" si="62"/>
        <v>9296063.8163979724</v>
      </c>
      <c r="F235" s="10">
        <f t="shared" si="52"/>
        <v>4648031.9081989862</v>
      </c>
      <c r="G235" s="10">
        <f t="shared" si="67"/>
        <v>20141471.602195606</v>
      </c>
      <c r="H235" s="10">
        <f t="shared" si="63"/>
        <v>4648031.9081989853</v>
      </c>
      <c r="I235" s="10">
        <f t="shared" si="66"/>
        <v>4648131.9081989853</v>
      </c>
      <c r="J235" s="10">
        <f t="shared" si="53"/>
        <v>100</v>
      </c>
      <c r="K235" s="10">
        <f t="shared" si="59"/>
        <v>137375594.74091068</v>
      </c>
      <c r="M235">
        <f t="shared" si="64"/>
        <v>0.06</v>
      </c>
      <c r="N235">
        <f t="shared" si="65"/>
        <v>0.05</v>
      </c>
      <c r="O235">
        <v>4</v>
      </c>
      <c r="P235">
        <f t="shared" si="54"/>
        <v>100</v>
      </c>
      <c r="Q235">
        <f t="shared" si="55"/>
        <v>100</v>
      </c>
      <c r="R235">
        <f t="shared" si="56"/>
        <v>100</v>
      </c>
    </row>
    <row r="236" spans="1:18" x14ac:dyDescent="0.35">
      <c r="A236">
        <f t="shared" si="60"/>
        <v>233</v>
      </c>
      <c r="B236" s="12">
        <f t="shared" si="61"/>
        <v>46792</v>
      </c>
      <c r="C236" s="10">
        <f t="shared" si="57"/>
        <v>137449043.57102716</v>
      </c>
      <c r="D236" s="11">
        <f t="shared" si="58"/>
        <v>7.0000000000000007E-2</v>
      </c>
      <c r="E236" s="10">
        <f t="shared" si="62"/>
        <v>9621433.0499719027</v>
      </c>
      <c r="F236" s="10">
        <f t="shared" si="52"/>
        <v>4810716.5249859514</v>
      </c>
      <c r="G236" s="10">
        <f t="shared" si="67"/>
        <v>20846438.274939124</v>
      </c>
      <c r="H236" s="10">
        <f t="shared" si="63"/>
        <v>4810716.5249859514</v>
      </c>
      <c r="I236" s="10">
        <f t="shared" si="66"/>
        <v>4810716.5249859514</v>
      </c>
      <c r="J236" s="10">
        <f t="shared" si="53"/>
        <v>0</v>
      </c>
      <c r="K236" s="10">
        <f t="shared" si="59"/>
        <v>142186311.26589662</v>
      </c>
      <c r="M236">
        <f t="shared" si="64"/>
        <v>0.06</v>
      </c>
      <c r="N236">
        <f t="shared" si="65"/>
        <v>0.05</v>
      </c>
      <c r="O236">
        <v>1</v>
      </c>
      <c r="P236">
        <f t="shared" si="54"/>
        <v>0</v>
      </c>
      <c r="Q236">
        <f t="shared" si="55"/>
        <v>0</v>
      </c>
      <c r="R236">
        <f t="shared" si="56"/>
        <v>0</v>
      </c>
    </row>
    <row r="237" spans="1:18" x14ac:dyDescent="0.35">
      <c r="A237">
        <f t="shared" si="60"/>
        <v>234</v>
      </c>
      <c r="B237" s="12">
        <f t="shared" si="61"/>
        <v>46799</v>
      </c>
      <c r="C237" s="10">
        <f t="shared" si="57"/>
        <v>142259760.0960131</v>
      </c>
      <c r="D237" s="11">
        <f t="shared" si="58"/>
        <v>7.0000000000000007E-2</v>
      </c>
      <c r="E237" s="10">
        <f t="shared" si="62"/>
        <v>9958183.2067209184</v>
      </c>
      <c r="F237" s="10">
        <f t="shared" si="52"/>
        <v>4979091.6033604592</v>
      </c>
      <c r="G237" s="10">
        <f t="shared" si="67"/>
        <v>21576063.61456199</v>
      </c>
      <c r="H237" s="10">
        <f t="shared" si="63"/>
        <v>4979091.6033604583</v>
      </c>
      <c r="I237" s="10">
        <f t="shared" si="66"/>
        <v>4979091.6033604583</v>
      </c>
      <c r="J237" s="10">
        <f t="shared" si="53"/>
        <v>0</v>
      </c>
      <c r="K237" s="10">
        <f t="shared" si="59"/>
        <v>147165402.86925709</v>
      </c>
      <c r="M237">
        <f t="shared" si="64"/>
        <v>0.06</v>
      </c>
      <c r="N237">
        <f t="shared" si="65"/>
        <v>0.05</v>
      </c>
      <c r="O237">
        <v>2</v>
      </c>
      <c r="P237">
        <f t="shared" si="54"/>
        <v>0</v>
      </c>
      <c r="Q237">
        <f t="shared" si="55"/>
        <v>0</v>
      </c>
      <c r="R237">
        <f t="shared" si="56"/>
        <v>0</v>
      </c>
    </row>
    <row r="238" spans="1:18" x14ac:dyDescent="0.35">
      <c r="A238">
        <f t="shared" si="60"/>
        <v>235</v>
      </c>
      <c r="B238" s="12">
        <f t="shared" si="61"/>
        <v>46806</v>
      </c>
      <c r="C238" s="10">
        <f t="shared" si="57"/>
        <v>147238851.69937354</v>
      </c>
      <c r="D238" s="11">
        <f t="shared" si="58"/>
        <v>7.0000000000000007E-2</v>
      </c>
      <c r="E238" s="10">
        <f t="shared" si="62"/>
        <v>10306719.618956149</v>
      </c>
      <c r="F238" s="10">
        <f t="shared" si="52"/>
        <v>5153359.8094780743</v>
      </c>
      <c r="G238" s="10">
        <f t="shared" si="67"/>
        <v>22331225.841071654</v>
      </c>
      <c r="H238" s="10">
        <f t="shared" si="63"/>
        <v>5153359.8094780752</v>
      </c>
      <c r="I238" s="10">
        <f t="shared" si="66"/>
        <v>5153359.8094780752</v>
      </c>
      <c r="J238" s="10">
        <f t="shared" si="53"/>
        <v>0</v>
      </c>
      <c r="K238" s="10">
        <f t="shared" si="59"/>
        <v>152318762.67873517</v>
      </c>
      <c r="M238">
        <f t="shared" si="64"/>
        <v>0.06</v>
      </c>
      <c r="N238">
        <f t="shared" si="65"/>
        <v>0.05</v>
      </c>
      <c r="O238">
        <v>3</v>
      </c>
      <c r="P238">
        <f t="shared" si="54"/>
        <v>0</v>
      </c>
      <c r="Q238">
        <f t="shared" si="55"/>
        <v>0</v>
      </c>
      <c r="R238">
        <f t="shared" si="56"/>
        <v>0</v>
      </c>
    </row>
    <row r="239" spans="1:18" x14ac:dyDescent="0.35">
      <c r="A239">
        <f t="shared" si="60"/>
        <v>236</v>
      </c>
      <c r="B239" s="12">
        <f t="shared" si="61"/>
        <v>46813</v>
      </c>
      <c r="C239" s="10">
        <f t="shared" si="57"/>
        <v>152392211.50885162</v>
      </c>
      <c r="D239" s="11">
        <f t="shared" si="58"/>
        <v>7.0000000000000007E-2</v>
      </c>
      <c r="E239" s="10">
        <f t="shared" si="62"/>
        <v>10667454.805619614</v>
      </c>
      <c r="F239" s="10">
        <f t="shared" si="52"/>
        <v>5333727.4028098071</v>
      </c>
      <c r="G239" s="10">
        <f t="shared" si="67"/>
        <v>23112818.745509163</v>
      </c>
      <c r="H239" s="10">
        <f t="shared" si="63"/>
        <v>5333727.4028098071</v>
      </c>
      <c r="I239" s="10">
        <f t="shared" si="66"/>
        <v>5333827.4028098071</v>
      </c>
      <c r="J239" s="10">
        <f t="shared" si="53"/>
        <v>100</v>
      </c>
      <c r="K239" s="10">
        <f t="shared" si="59"/>
        <v>157652490.08154497</v>
      </c>
      <c r="M239">
        <f t="shared" si="64"/>
        <v>0.06</v>
      </c>
      <c r="N239">
        <f t="shared" si="65"/>
        <v>0.05</v>
      </c>
      <c r="O239">
        <v>4</v>
      </c>
      <c r="P239">
        <f t="shared" si="54"/>
        <v>100</v>
      </c>
      <c r="Q239">
        <f t="shared" si="55"/>
        <v>100</v>
      </c>
      <c r="R239">
        <f t="shared" si="56"/>
        <v>100</v>
      </c>
    </row>
    <row r="240" spans="1:18" x14ac:dyDescent="0.35">
      <c r="A240">
        <f t="shared" si="60"/>
        <v>237</v>
      </c>
      <c r="B240" s="12">
        <f t="shared" si="61"/>
        <v>46820</v>
      </c>
      <c r="C240" s="10">
        <f t="shared" si="57"/>
        <v>157726038.91166142</v>
      </c>
      <c r="D240" s="11">
        <f t="shared" si="58"/>
        <v>7.0000000000000007E-2</v>
      </c>
      <c r="E240" s="10">
        <f t="shared" si="62"/>
        <v>11040822.7238163</v>
      </c>
      <c r="F240" s="10">
        <f t="shared" si="52"/>
        <v>5520411.3619081499</v>
      </c>
      <c r="G240" s="10">
        <f t="shared" si="67"/>
        <v>23921782.568268653</v>
      </c>
      <c r="H240" s="10">
        <f t="shared" si="63"/>
        <v>5520411.3619081499</v>
      </c>
      <c r="I240" s="10">
        <f t="shared" si="66"/>
        <v>5520411.3619081499</v>
      </c>
      <c r="J240" s="10">
        <f t="shared" si="53"/>
        <v>0</v>
      </c>
      <c r="K240" s="10">
        <f t="shared" si="59"/>
        <v>163172901.4434531</v>
      </c>
      <c r="M240">
        <f t="shared" si="64"/>
        <v>0.06</v>
      </c>
      <c r="N240">
        <f t="shared" si="65"/>
        <v>0.05</v>
      </c>
      <c r="O240">
        <v>1</v>
      </c>
      <c r="P240">
        <f t="shared" si="54"/>
        <v>0</v>
      </c>
      <c r="Q240">
        <f t="shared" si="55"/>
        <v>0</v>
      </c>
      <c r="R240">
        <f t="shared" si="56"/>
        <v>0</v>
      </c>
    </row>
    <row r="241" spans="1:18" x14ac:dyDescent="0.35">
      <c r="A241">
        <f t="shared" si="60"/>
        <v>238</v>
      </c>
      <c r="B241" s="12">
        <f t="shared" si="61"/>
        <v>46827</v>
      </c>
      <c r="C241" s="10">
        <f t="shared" si="57"/>
        <v>163246450.27356955</v>
      </c>
      <c r="D241" s="11">
        <f t="shared" si="58"/>
        <v>7.0000000000000007E-2</v>
      </c>
      <c r="E241" s="10">
        <f t="shared" si="62"/>
        <v>11427251.51914987</v>
      </c>
      <c r="F241" s="10">
        <f t="shared" si="52"/>
        <v>5713625.7595749348</v>
      </c>
      <c r="G241" s="10">
        <f t="shared" si="67"/>
        <v>24759044.95815805</v>
      </c>
      <c r="H241" s="10">
        <f t="shared" si="63"/>
        <v>5713625.7595749339</v>
      </c>
      <c r="I241" s="10">
        <f t="shared" si="66"/>
        <v>5713625.7595749339</v>
      </c>
      <c r="J241" s="10">
        <f t="shared" si="53"/>
        <v>0</v>
      </c>
      <c r="K241" s="10">
        <f t="shared" si="59"/>
        <v>168886527.20302802</v>
      </c>
      <c r="M241">
        <f t="shared" si="64"/>
        <v>0.06</v>
      </c>
      <c r="N241">
        <f t="shared" si="65"/>
        <v>0.05</v>
      </c>
      <c r="O241">
        <v>2</v>
      </c>
      <c r="P241">
        <f t="shared" si="54"/>
        <v>0</v>
      </c>
      <c r="Q241">
        <f t="shared" si="55"/>
        <v>0</v>
      </c>
      <c r="R241">
        <f t="shared" si="56"/>
        <v>0</v>
      </c>
    </row>
    <row r="242" spans="1:18" x14ac:dyDescent="0.35">
      <c r="A242">
        <f t="shared" si="60"/>
        <v>239</v>
      </c>
      <c r="B242" s="12">
        <f t="shared" si="61"/>
        <v>46834</v>
      </c>
      <c r="C242" s="10">
        <f t="shared" si="57"/>
        <v>168960076.03314447</v>
      </c>
      <c r="D242" s="11">
        <f t="shared" si="58"/>
        <v>7.0000000000000007E-2</v>
      </c>
      <c r="E242" s="10">
        <f t="shared" si="62"/>
        <v>11827205.322320115</v>
      </c>
      <c r="F242" s="10">
        <f t="shared" si="52"/>
        <v>5913602.6611600574</v>
      </c>
      <c r="G242" s="10">
        <f t="shared" si="67"/>
        <v>25625611.531693581</v>
      </c>
      <c r="H242" s="10">
        <f t="shared" si="63"/>
        <v>5913602.6611600565</v>
      </c>
      <c r="I242" s="10">
        <f t="shared" si="66"/>
        <v>5913602.6611600565</v>
      </c>
      <c r="J242" s="10">
        <f t="shared" si="53"/>
        <v>0</v>
      </c>
      <c r="K242" s="10">
        <f t="shared" si="59"/>
        <v>174800129.86418808</v>
      </c>
      <c r="M242">
        <f t="shared" si="64"/>
        <v>0.06</v>
      </c>
      <c r="N242">
        <f t="shared" si="65"/>
        <v>0.05</v>
      </c>
      <c r="O242">
        <v>3</v>
      </c>
      <c r="P242">
        <f t="shared" si="54"/>
        <v>0</v>
      </c>
      <c r="Q242">
        <f t="shared" si="55"/>
        <v>0</v>
      </c>
      <c r="R242">
        <f t="shared" si="56"/>
        <v>0</v>
      </c>
    </row>
    <row r="243" spans="1:18" x14ac:dyDescent="0.35">
      <c r="A243">
        <f t="shared" si="60"/>
        <v>240</v>
      </c>
      <c r="B243" s="12">
        <f t="shared" si="61"/>
        <v>46841</v>
      </c>
      <c r="C243" s="10">
        <f t="shared" si="57"/>
        <v>174873678.69430453</v>
      </c>
      <c r="D243" s="11">
        <f t="shared" si="58"/>
        <v>7.0000000000000007E-2</v>
      </c>
      <c r="E243" s="10">
        <f t="shared" si="62"/>
        <v>12241157.508601317</v>
      </c>
      <c r="F243" s="10">
        <f t="shared" si="52"/>
        <v>6120578.7543006586</v>
      </c>
      <c r="G243" s="10">
        <f t="shared" si="67"/>
        <v>26522507.935302854</v>
      </c>
      <c r="H243" s="10">
        <f t="shared" si="63"/>
        <v>6120578.7543006586</v>
      </c>
      <c r="I243" s="10">
        <f t="shared" si="66"/>
        <v>6120678.7543006586</v>
      </c>
      <c r="J243" s="10">
        <f t="shared" si="53"/>
        <v>100</v>
      </c>
      <c r="K243" s="10">
        <f t="shared" si="59"/>
        <v>180920708.61848873</v>
      </c>
      <c r="M243">
        <f t="shared" si="64"/>
        <v>0.06</v>
      </c>
      <c r="N243">
        <f t="shared" si="65"/>
        <v>0.05</v>
      </c>
      <c r="O243">
        <v>4</v>
      </c>
      <c r="P243">
        <f t="shared" si="54"/>
        <v>100</v>
      </c>
      <c r="Q243">
        <f t="shared" si="55"/>
        <v>100</v>
      </c>
      <c r="R243">
        <f t="shared" si="56"/>
        <v>100</v>
      </c>
    </row>
    <row r="244" spans="1:18" x14ac:dyDescent="0.35">
      <c r="A244">
        <f t="shared" si="60"/>
        <v>241</v>
      </c>
      <c r="B244" s="12">
        <f t="shared" si="61"/>
        <v>46848</v>
      </c>
      <c r="C244" s="10">
        <f t="shared" si="57"/>
        <v>180994357.44860518</v>
      </c>
      <c r="D244" s="11">
        <f t="shared" si="58"/>
        <v>7.0000000000000007E-2</v>
      </c>
      <c r="E244" s="10">
        <f t="shared" si="62"/>
        <v>12669605.021402365</v>
      </c>
      <c r="F244" s="10">
        <f t="shared" si="52"/>
        <v>6334802.5107011823</v>
      </c>
      <c r="G244" s="10">
        <f t="shared" si="67"/>
        <v>27450810.87970512</v>
      </c>
      <c r="H244" s="10">
        <f t="shared" si="63"/>
        <v>6334802.5107011823</v>
      </c>
      <c r="I244" s="10">
        <f t="shared" si="66"/>
        <v>6334802.5107011823</v>
      </c>
      <c r="J244" s="10">
        <f t="shared" si="53"/>
        <v>0</v>
      </c>
      <c r="K244" s="10">
        <f t="shared" si="59"/>
        <v>187255511.12918991</v>
      </c>
      <c r="M244">
        <f t="shared" si="64"/>
        <v>0.06</v>
      </c>
      <c r="N244">
        <f t="shared" si="65"/>
        <v>0.05</v>
      </c>
      <c r="O244">
        <v>1</v>
      </c>
      <c r="P244">
        <f t="shared" si="54"/>
        <v>0</v>
      </c>
      <c r="Q244">
        <f t="shared" si="55"/>
        <v>0</v>
      </c>
      <c r="R244">
        <f t="shared" si="56"/>
        <v>0</v>
      </c>
    </row>
    <row r="245" spans="1:18" x14ac:dyDescent="0.35">
      <c r="A245">
        <f t="shared" si="60"/>
        <v>242</v>
      </c>
      <c r="B245" s="12">
        <f t="shared" si="61"/>
        <v>46855</v>
      </c>
      <c r="C245" s="10">
        <f t="shared" si="57"/>
        <v>187329159.95930636</v>
      </c>
      <c r="D245" s="11">
        <f t="shared" si="58"/>
        <v>7.0000000000000007E-2</v>
      </c>
      <c r="E245" s="10">
        <f t="shared" si="62"/>
        <v>13113041.197151447</v>
      </c>
      <c r="F245" s="10">
        <f t="shared" si="52"/>
        <v>6556520.5985757234</v>
      </c>
      <c r="G245" s="10">
        <f t="shared" si="67"/>
        <v>28411589.260494802</v>
      </c>
      <c r="H245" s="10">
        <f t="shared" si="63"/>
        <v>6556520.5985757234</v>
      </c>
      <c r="I245" s="10">
        <f t="shared" si="66"/>
        <v>6556520.5985757234</v>
      </c>
      <c r="J245" s="10">
        <f t="shared" si="53"/>
        <v>0</v>
      </c>
      <c r="K245" s="10">
        <f t="shared" si="59"/>
        <v>193812031.72776562</v>
      </c>
      <c r="M245">
        <f t="shared" si="64"/>
        <v>0.06</v>
      </c>
      <c r="N245">
        <f t="shared" si="65"/>
        <v>0.05</v>
      </c>
      <c r="O245">
        <v>2</v>
      </c>
      <c r="P245">
        <f t="shared" si="54"/>
        <v>0</v>
      </c>
      <c r="Q245">
        <f t="shared" si="55"/>
        <v>0</v>
      </c>
      <c r="R245">
        <f t="shared" si="56"/>
        <v>0</v>
      </c>
    </row>
    <row r="246" spans="1:18" x14ac:dyDescent="0.35">
      <c r="A246">
        <f t="shared" si="60"/>
        <v>243</v>
      </c>
      <c r="B246" s="12">
        <f t="shared" si="61"/>
        <v>46862</v>
      </c>
      <c r="C246" s="10">
        <f t="shared" si="57"/>
        <v>193885680.55788207</v>
      </c>
      <c r="D246" s="11">
        <f t="shared" si="58"/>
        <v>7.0000000000000007E-2</v>
      </c>
      <c r="E246" s="10">
        <f t="shared" si="62"/>
        <v>13571997.639051747</v>
      </c>
      <c r="F246" s="10">
        <f t="shared" si="52"/>
        <v>6785998.8195258733</v>
      </c>
      <c r="G246" s="10">
        <f t="shared" si="67"/>
        <v>29405994.884612117</v>
      </c>
      <c r="H246" s="10">
        <f t="shared" si="63"/>
        <v>6785998.8195258742</v>
      </c>
      <c r="I246" s="10">
        <f t="shared" si="66"/>
        <v>6785998.8195258742</v>
      </c>
      <c r="J246" s="10">
        <f t="shared" si="53"/>
        <v>0</v>
      </c>
      <c r="K246" s="10">
        <f t="shared" si="59"/>
        <v>200598030.54729149</v>
      </c>
      <c r="M246">
        <f t="shared" si="64"/>
        <v>0.06</v>
      </c>
      <c r="N246">
        <f t="shared" si="65"/>
        <v>0.05</v>
      </c>
      <c r="O246">
        <v>3</v>
      </c>
      <c r="P246">
        <f t="shared" si="54"/>
        <v>0</v>
      </c>
      <c r="Q246">
        <f t="shared" si="55"/>
        <v>0</v>
      </c>
      <c r="R246">
        <f t="shared" si="56"/>
        <v>0</v>
      </c>
    </row>
    <row r="247" spans="1:18" x14ac:dyDescent="0.35">
      <c r="A247">
        <f t="shared" si="60"/>
        <v>244</v>
      </c>
      <c r="B247" s="12">
        <f t="shared" si="61"/>
        <v>46869</v>
      </c>
      <c r="C247" s="10">
        <f t="shared" si="57"/>
        <v>200671679.37740794</v>
      </c>
      <c r="D247" s="11">
        <f t="shared" si="58"/>
        <v>7.0000000000000007E-2</v>
      </c>
      <c r="E247" s="10">
        <f t="shared" si="62"/>
        <v>14047017.556418557</v>
      </c>
      <c r="F247" s="10">
        <f t="shared" si="52"/>
        <v>7023508.7782092784</v>
      </c>
      <c r="G247" s="10">
        <f t="shared" si="67"/>
        <v>30435204.70557354</v>
      </c>
      <c r="H247" s="10">
        <f t="shared" si="63"/>
        <v>7023508.7782092774</v>
      </c>
      <c r="I247" s="10">
        <f t="shared" si="66"/>
        <v>7023608.7782092774</v>
      </c>
      <c r="J247" s="10">
        <f t="shared" si="53"/>
        <v>100</v>
      </c>
      <c r="K247" s="10">
        <f t="shared" si="59"/>
        <v>207621539.32550076</v>
      </c>
      <c r="M247">
        <f t="shared" si="64"/>
        <v>0.06</v>
      </c>
      <c r="N247">
        <f t="shared" si="65"/>
        <v>0.05</v>
      </c>
      <c r="O247">
        <v>4</v>
      </c>
      <c r="P247">
        <f t="shared" si="54"/>
        <v>100</v>
      </c>
      <c r="Q247">
        <f t="shared" si="55"/>
        <v>100</v>
      </c>
      <c r="R247">
        <f t="shared" si="56"/>
        <v>100</v>
      </c>
    </row>
    <row r="248" spans="1:18" x14ac:dyDescent="0.35">
      <c r="A248">
        <f t="shared" si="60"/>
        <v>245</v>
      </c>
      <c r="B248" s="12">
        <f t="shared" si="61"/>
        <v>46876</v>
      </c>
      <c r="C248" s="10">
        <f t="shared" si="57"/>
        <v>207695288.15561721</v>
      </c>
      <c r="D248" s="11">
        <f t="shared" si="58"/>
        <v>7.0000000000000007E-2</v>
      </c>
      <c r="E248" s="10">
        <f t="shared" si="62"/>
        <v>14538670.170893205</v>
      </c>
      <c r="F248" s="10">
        <f t="shared" si="52"/>
        <v>7269335.0854466027</v>
      </c>
      <c r="G248" s="10">
        <f t="shared" si="67"/>
        <v>31500452.036935281</v>
      </c>
      <c r="H248" s="10">
        <f t="shared" si="63"/>
        <v>7269335.0854466027</v>
      </c>
      <c r="I248" s="10">
        <f t="shared" si="66"/>
        <v>7269335.0854466027</v>
      </c>
      <c r="J248" s="10">
        <f t="shared" si="53"/>
        <v>0</v>
      </c>
      <c r="K248" s="10">
        <f t="shared" si="59"/>
        <v>214890874.41094735</v>
      </c>
      <c r="M248">
        <f t="shared" si="64"/>
        <v>0.06</v>
      </c>
      <c r="N248">
        <f t="shared" si="65"/>
        <v>0.05</v>
      </c>
      <c r="O248">
        <v>1</v>
      </c>
      <c r="P248">
        <f t="shared" si="54"/>
        <v>0</v>
      </c>
      <c r="Q248">
        <f t="shared" si="55"/>
        <v>0</v>
      </c>
      <c r="R248">
        <f t="shared" si="56"/>
        <v>0</v>
      </c>
    </row>
    <row r="249" spans="1:18" x14ac:dyDescent="0.35">
      <c r="A249">
        <f t="shared" si="60"/>
        <v>246</v>
      </c>
      <c r="B249" s="12">
        <f t="shared" si="61"/>
        <v>46883</v>
      </c>
      <c r="C249" s="10">
        <f t="shared" si="57"/>
        <v>214964623.2410638</v>
      </c>
      <c r="D249" s="11">
        <f t="shared" si="58"/>
        <v>7.0000000000000007E-2</v>
      </c>
      <c r="E249" s="10">
        <f t="shared" si="62"/>
        <v>15047523.626874467</v>
      </c>
      <c r="F249" s="10">
        <f t="shared" si="52"/>
        <v>7523761.8134372337</v>
      </c>
      <c r="G249" s="10">
        <f t="shared" si="67"/>
        <v>32602967.858228013</v>
      </c>
      <c r="H249" s="10">
        <f t="shared" si="63"/>
        <v>7523761.8134372337</v>
      </c>
      <c r="I249" s="10">
        <f t="shared" si="66"/>
        <v>7523761.8134372337</v>
      </c>
      <c r="J249" s="10">
        <f t="shared" si="53"/>
        <v>0</v>
      </c>
      <c r="K249" s="10">
        <f t="shared" si="59"/>
        <v>222414636.22438458</v>
      </c>
      <c r="M249">
        <f t="shared" si="64"/>
        <v>0.06</v>
      </c>
      <c r="N249">
        <f t="shared" si="65"/>
        <v>0.05</v>
      </c>
      <c r="O249">
        <v>2</v>
      </c>
      <c r="P249">
        <f t="shared" si="54"/>
        <v>0</v>
      </c>
      <c r="Q249">
        <f t="shared" si="55"/>
        <v>0</v>
      </c>
      <c r="R249">
        <f t="shared" si="56"/>
        <v>0</v>
      </c>
    </row>
    <row r="250" spans="1:18" x14ac:dyDescent="0.35">
      <c r="A250">
        <f t="shared" si="60"/>
        <v>247</v>
      </c>
      <c r="B250" s="12">
        <f t="shared" si="61"/>
        <v>46890</v>
      </c>
      <c r="C250" s="10">
        <f t="shared" si="57"/>
        <v>222488385.05450103</v>
      </c>
      <c r="D250" s="11">
        <f t="shared" si="58"/>
        <v>7.0000000000000007E-2</v>
      </c>
      <c r="E250" s="10">
        <f t="shared" si="62"/>
        <v>15574186.953815073</v>
      </c>
      <c r="F250" s="10">
        <f t="shared" si="52"/>
        <v>7787093.4769075364</v>
      </c>
      <c r="G250" s="10">
        <f t="shared" si="67"/>
        <v>33744071.733265989</v>
      </c>
      <c r="H250" s="10">
        <f t="shared" si="63"/>
        <v>7787093.4769075373</v>
      </c>
      <c r="I250" s="10">
        <f t="shared" si="66"/>
        <v>7787093.4769075373</v>
      </c>
      <c r="J250" s="10">
        <f t="shared" si="53"/>
        <v>0</v>
      </c>
      <c r="K250" s="10">
        <f t="shared" si="59"/>
        <v>230201729.7012921</v>
      </c>
      <c r="M250">
        <f t="shared" si="64"/>
        <v>0.06</v>
      </c>
      <c r="N250">
        <f t="shared" si="65"/>
        <v>0.05</v>
      </c>
      <c r="O250">
        <v>3</v>
      </c>
      <c r="P250">
        <f t="shared" si="54"/>
        <v>0</v>
      </c>
      <c r="Q250">
        <f t="shared" si="55"/>
        <v>0</v>
      </c>
      <c r="R250">
        <f t="shared" si="56"/>
        <v>0</v>
      </c>
    </row>
    <row r="251" spans="1:18" x14ac:dyDescent="0.35">
      <c r="A251">
        <f t="shared" si="60"/>
        <v>248</v>
      </c>
      <c r="B251" s="12">
        <f t="shared" si="61"/>
        <v>46897</v>
      </c>
      <c r="C251" s="10">
        <f t="shared" si="57"/>
        <v>230275478.53140858</v>
      </c>
      <c r="D251" s="11">
        <f t="shared" si="58"/>
        <v>7.0000000000000007E-2</v>
      </c>
      <c r="E251" s="10">
        <f t="shared" si="62"/>
        <v>16119283.497198602</v>
      </c>
      <c r="F251" s="10">
        <f t="shared" si="52"/>
        <v>8059641.7485993011</v>
      </c>
      <c r="G251" s="10">
        <f t="shared" si="67"/>
        <v>34925114.243930303</v>
      </c>
      <c r="H251" s="10">
        <f t="shared" si="63"/>
        <v>8059641.7485993011</v>
      </c>
      <c r="I251" s="10">
        <f t="shared" si="66"/>
        <v>8059741.7485993011</v>
      </c>
      <c r="J251" s="10">
        <f t="shared" si="53"/>
        <v>100</v>
      </c>
      <c r="K251" s="10">
        <f t="shared" si="59"/>
        <v>238261371.44989139</v>
      </c>
      <c r="M251">
        <f t="shared" si="64"/>
        <v>0.06</v>
      </c>
      <c r="N251">
        <f t="shared" si="65"/>
        <v>0.05</v>
      </c>
      <c r="O251">
        <v>4</v>
      </c>
      <c r="P251">
        <f t="shared" si="54"/>
        <v>100</v>
      </c>
      <c r="Q251">
        <f t="shared" si="55"/>
        <v>100</v>
      </c>
      <c r="R251">
        <f t="shared" si="56"/>
        <v>100</v>
      </c>
    </row>
    <row r="252" spans="1:18" x14ac:dyDescent="0.35">
      <c r="A252">
        <f t="shared" si="60"/>
        <v>249</v>
      </c>
      <c r="B252" s="12">
        <f t="shared" si="61"/>
        <v>46904</v>
      </c>
      <c r="C252" s="10">
        <f t="shared" si="57"/>
        <v>238335220.28000787</v>
      </c>
      <c r="D252" s="11">
        <f t="shared" si="58"/>
        <v>7.0000000000000007E-2</v>
      </c>
      <c r="E252" s="10">
        <f t="shared" si="62"/>
        <v>16683465.419600552</v>
      </c>
      <c r="F252" s="10">
        <f t="shared" si="52"/>
        <v>8341732.709800276</v>
      </c>
      <c r="G252" s="10">
        <f t="shared" si="67"/>
        <v>36147508.40913453</v>
      </c>
      <c r="H252" s="10">
        <f t="shared" si="63"/>
        <v>8341732.709800276</v>
      </c>
      <c r="I252" s="10">
        <f t="shared" si="66"/>
        <v>8341732.709800276</v>
      </c>
      <c r="J252" s="10">
        <f t="shared" si="53"/>
        <v>0</v>
      </c>
      <c r="K252" s="10">
        <f t="shared" si="59"/>
        <v>246603104.15969166</v>
      </c>
      <c r="M252">
        <f t="shared" si="64"/>
        <v>0.06</v>
      </c>
      <c r="N252">
        <f t="shared" si="65"/>
        <v>0.05</v>
      </c>
      <c r="O252">
        <v>1</v>
      </c>
      <c r="P252">
        <f t="shared" si="54"/>
        <v>0</v>
      </c>
      <c r="Q252">
        <f t="shared" si="55"/>
        <v>0</v>
      </c>
      <c r="R252">
        <f t="shared" si="56"/>
        <v>0</v>
      </c>
    </row>
    <row r="253" spans="1:18" x14ac:dyDescent="0.35">
      <c r="A253">
        <f t="shared" si="60"/>
        <v>250</v>
      </c>
      <c r="B253" s="12">
        <f t="shared" si="61"/>
        <v>46911</v>
      </c>
      <c r="C253" s="10">
        <f t="shared" si="57"/>
        <v>246676952.98980814</v>
      </c>
      <c r="D253" s="11">
        <f t="shared" si="58"/>
        <v>7.0000000000000007E-2</v>
      </c>
      <c r="E253" s="10">
        <f t="shared" si="62"/>
        <v>17267386.709286571</v>
      </c>
      <c r="F253" s="10">
        <f t="shared" si="52"/>
        <v>8633693.3546432853</v>
      </c>
      <c r="G253" s="10">
        <f t="shared" si="67"/>
        <v>37412671.203454234</v>
      </c>
      <c r="H253" s="10">
        <f t="shared" si="63"/>
        <v>8633693.3546432853</v>
      </c>
      <c r="I253" s="10">
        <f t="shared" si="66"/>
        <v>8633693.3546432853</v>
      </c>
      <c r="J253" s="10">
        <f t="shared" si="53"/>
        <v>0</v>
      </c>
      <c r="K253" s="10">
        <f t="shared" si="59"/>
        <v>255236797.51433495</v>
      </c>
      <c r="M253">
        <f t="shared" si="64"/>
        <v>0.06</v>
      </c>
      <c r="N253">
        <f t="shared" si="65"/>
        <v>0.05</v>
      </c>
      <c r="O253">
        <v>2</v>
      </c>
      <c r="P253">
        <f t="shared" si="54"/>
        <v>0</v>
      </c>
      <c r="Q253">
        <f t="shared" si="55"/>
        <v>0</v>
      </c>
      <c r="R253">
        <f t="shared" si="56"/>
        <v>0</v>
      </c>
    </row>
    <row r="254" spans="1:18" x14ac:dyDescent="0.35">
      <c r="A254">
        <f t="shared" si="60"/>
        <v>251</v>
      </c>
      <c r="B254" s="12">
        <f t="shared" si="61"/>
        <v>46918</v>
      </c>
      <c r="C254" s="10">
        <f t="shared" si="57"/>
        <v>255310646.34445143</v>
      </c>
      <c r="D254" s="11">
        <f t="shared" si="58"/>
        <v>7.0000000000000007E-2</v>
      </c>
      <c r="E254" s="10">
        <f t="shared" si="62"/>
        <v>17871745.244111601</v>
      </c>
      <c r="F254" s="10">
        <f t="shared" si="52"/>
        <v>8935872.6220558006</v>
      </c>
      <c r="G254" s="10">
        <f t="shared" si="67"/>
        <v>38722114.69557514</v>
      </c>
      <c r="H254" s="10">
        <f t="shared" si="63"/>
        <v>8935872.6220557988</v>
      </c>
      <c r="I254" s="10">
        <f t="shared" si="66"/>
        <v>8935872.6220557988</v>
      </c>
      <c r="J254" s="10">
        <f t="shared" si="53"/>
        <v>0</v>
      </c>
      <c r="K254" s="10">
        <f t="shared" si="59"/>
        <v>264172670.13639075</v>
      </c>
      <c r="M254">
        <f t="shared" si="64"/>
        <v>0.06</v>
      </c>
      <c r="N254">
        <f t="shared" si="65"/>
        <v>0.05</v>
      </c>
      <c r="O254">
        <v>3</v>
      </c>
      <c r="P254">
        <f t="shared" si="54"/>
        <v>0</v>
      </c>
      <c r="Q254">
        <f t="shared" si="55"/>
        <v>0</v>
      </c>
      <c r="R254">
        <f t="shared" si="56"/>
        <v>0</v>
      </c>
    </row>
    <row r="255" spans="1:18" x14ac:dyDescent="0.35">
      <c r="A255">
        <f t="shared" si="60"/>
        <v>252</v>
      </c>
      <c r="B255" s="12">
        <f t="shared" si="61"/>
        <v>46925</v>
      </c>
      <c r="C255" s="10">
        <f t="shared" si="57"/>
        <v>264246518.96650723</v>
      </c>
      <c r="D255" s="11">
        <f t="shared" si="58"/>
        <v>7.0000000000000007E-2</v>
      </c>
      <c r="E255" s="10">
        <f t="shared" si="62"/>
        <v>18497256.327655509</v>
      </c>
      <c r="F255" s="10">
        <f t="shared" si="52"/>
        <v>9248628.1638277546</v>
      </c>
      <c r="G255" s="10">
        <f t="shared" si="67"/>
        <v>40077388.709920265</v>
      </c>
      <c r="H255" s="10">
        <f t="shared" si="63"/>
        <v>9248628.1638277546</v>
      </c>
      <c r="I255" s="10">
        <f t="shared" si="66"/>
        <v>9248728.1638277546</v>
      </c>
      <c r="J255" s="10">
        <f t="shared" si="53"/>
        <v>100</v>
      </c>
      <c r="K255" s="10">
        <f t="shared" si="59"/>
        <v>273421298.30021852</v>
      </c>
      <c r="M255">
        <f t="shared" si="64"/>
        <v>0.06</v>
      </c>
      <c r="N255">
        <f t="shared" si="65"/>
        <v>0.05</v>
      </c>
      <c r="O255">
        <v>4</v>
      </c>
      <c r="P255">
        <f t="shared" si="54"/>
        <v>100</v>
      </c>
      <c r="Q255">
        <f t="shared" si="55"/>
        <v>100</v>
      </c>
      <c r="R255">
        <f t="shared" si="56"/>
        <v>100</v>
      </c>
    </row>
    <row r="256" spans="1:18" x14ac:dyDescent="0.35">
      <c r="A256">
        <f t="shared" si="60"/>
        <v>253</v>
      </c>
      <c r="B256" s="12">
        <f t="shared" si="61"/>
        <v>46932</v>
      </c>
      <c r="C256" s="10">
        <f t="shared" si="57"/>
        <v>273495247.13033497</v>
      </c>
      <c r="D256" s="11">
        <f t="shared" si="58"/>
        <v>7.0000000000000007E-2</v>
      </c>
      <c r="E256" s="10">
        <f t="shared" si="62"/>
        <v>19144667.299123451</v>
      </c>
      <c r="F256" s="10">
        <f t="shared" si="52"/>
        <v>9572333.6495617256</v>
      </c>
      <c r="G256" s="10">
        <f t="shared" si="67"/>
        <v>41480112.481434144</v>
      </c>
      <c r="H256" s="10">
        <f t="shared" si="63"/>
        <v>9572333.6495617256</v>
      </c>
      <c r="I256" s="10">
        <f t="shared" si="66"/>
        <v>9572333.6495617256</v>
      </c>
      <c r="J256" s="10">
        <f t="shared" si="53"/>
        <v>0</v>
      </c>
      <c r="K256" s="10">
        <f t="shared" si="59"/>
        <v>282993631.94978023</v>
      </c>
      <c r="M256">
        <f t="shared" si="64"/>
        <v>0.06</v>
      </c>
      <c r="N256">
        <f t="shared" si="65"/>
        <v>0.05</v>
      </c>
      <c r="O256">
        <v>1</v>
      </c>
      <c r="P256">
        <f t="shared" si="54"/>
        <v>0</v>
      </c>
      <c r="Q256">
        <f t="shared" si="55"/>
        <v>0</v>
      </c>
      <c r="R256">
        <f t="shared" si="56"/>
        <v>0</v>
      </c>
    </row>
    <row r="257" spans="1:18" x14ac:dyDescent="0.35">
      <c r="A257">
        <f t="shared" si="60"/>
        <v>254</v>
      </c>
      <c r="B257" s="12">
        <f t="shared" si="61"/>
        <v>46939</v>
      </c>
      <c r="C257" s="10">
        <f t="shared" si="57"/>
        <v>283067580.77989668</v>
      </c>
      <c r="D257" s="11">
        <f t="shared" si="58"/>
        <v>7.0000000000000007E-2</v>
      </c>
      <c r="E257" s="10">
        <f t="shared" si="62"/>
        <v>19814730.654592771</v>
      </c>
      <c r="F257" s="10">
        <f t="shared" si="52"/>
        <v>9907365.3272963855</v>
      </c>
      <c r="G257" s="10">
        <f t="shared" si="67"/>
        <v>42931916.418284334</v>
      </c>
      <c r="H257" s="10">
        <f t="shared" si="63"/>
        <v>9907365.3272963837</v>
      </c>
      <c r="I257" s="10">
        <f t="shared" si="66"/>
        <v>9907365.3272963837</v>
      </c>
      <c r="J257" s="10">
        <f t="shared" si="53"/>
        <v>0</v>
      </c>
      <c r="K257" s="10">
        <f t="shared" si="59"/>
        <v>292900997.2770766</v>
      </c>
      <c r="M257">
        <f t="shared" si="64"/>
        <v>0.06</v>
      </c>
      <c r="N257">
        <f t="shared" si="65"/>
        <v>0.05</v>
      </c>
      <c r="O257">
        <v>2</v>
      </c>
      <c r="P257">
        <f t="shared" si="54"/>
        <v>0</v>
      </c>
      <c r="Q257">
        <f t="shared" si="55"/>
        <v>0</v>
      </c>
      <c r="R257">
        <f t="shared" si="56"/>
        <v>0</v>
      </c>
    </row>
    <row r="258" spans="1:18" x14ac:dyDescent="0.35">
      <c r="A258">
        <f t="shared" si="60"/>
        <v>255</v>
      </c>
      <c r="B258" s="12">
        <f t="shared" si="61"/>
        <v>46946</v>
      </c>
      <c r="C258" s="10">
        <f t="shared" si="57"/>
        <v>292974946.10719305</v>
      </c>
      <c r="D258" s="11">
        <f t="shared" si="58"/>
        <v>7.0000000000000007E-2</v>
      </c>
      <c r="E258" s="10">
        <f t="shared" si="62"/>
        <v>20508246.227503516</v>
      </c>
      <c r="F258" s="10">
        <f t="shared" si="52"/>
        <v>10254123.113751758</v>
      </c>
      <c r="G258" s="10">
        <f t="shared" si="67"/>
        <v>44434533.49292428</v>
      </c>
      <c r="H258" s="10">
        <f t="shared" si="63"/>
        <v>10254123.113751758</v>
      </c>
      <c r="I258" s="10">
        <f t="shared" si="66"/>
        <v>10254123.113751758</v>
      </c>
      <c r="J258" s="10">
        <f t="shared" si="53"/>
        <v>0</v>
      </c>
      <c r="K258" s="10">
        <f t="shared" si="59"/>
        <v>303155120.39082837</v>
      </c>
      <c r="M258">
        <f t="shared" si="64"/>
        <v>0.06</v>
      </c>
      <c r="N258">
        <f t="shared" si="65"/>
        <v>0.05</v>
      </c>
      <c r="O258">
        <v>3</v>
      </c>
      <c r="P258">
        <f t="shared" si="54"/>
        <v>0</v>
      </c>
      <c r="Q258">
        <f t="shared" si="55"/>
        <v>0</v>
      </c>
      <c r="R258">
        <f t="shared" si="56"/>
        <v>0</v>
      </c>
    </row>
    <row r="259" spans="1:18" x14ac:dyDescent="0.35">
      <c r="A259">
        <f t="shared" si="60"/>
        <v>256</v>
      </c>
      <c r="B259" s="12">
        <f t="shared" si="61"/>
        <v>46953</v>
      </c>
      <c r="C259" s="10">
        <f t="shared" si="57"/>
        <v>303229069.22094482</v>
      </c>
      <c r="D259" s="11">
        <f t="shared" si="58"/>
        <v>7.0000000000000007E-2</v>
      </c>
      <c r="E259" s="10">
        <f t="shared" si="62"/>
        <v>21226034.845466141</v>
      </c>
      <c r="F259" s="10">
        <f>IF(E259&gt;J$1,E259*(100%-D$1),0)</f>
        <v>10613017.42273307</v>
      </c>
      <c r="G259" s="10">
        <f t="shared" si="67"/>
        <v>45989742.165176637</v>
      </c>
      <c r="H259" s="10">
        <f t="shared" si="63"/>
        <v>10613017.422733072</v>
      </c>
      <c r="I259" s="10">
        <f t="shared" si="66"/>
        <v>10613117.422733072</v>
      </c>
      <c r="J259" s="10">
        <f t="shared" si="53"/>
        <v>100</v>
      </c>
      <c r="K259" s="10">
        <f t="shared" si="59"/>
        <v>313768137.81356144</v>
      </c>
      <c r="M259">
        <f t="shared" si="64"/>
        <v>0.06</v>
      </c>
      <c r="N259">
        <f t="shared" si="65"/>
        <v>0.05</v>
      </c>
      <c r="O259">
        <v>4</v>
      </c>
      <c r="P259">
        <f t="shared" si="54"/>
        <v>100</v>
      </c>
      <c r="Q259">
        <f t="shared" si="55"/>
        <v>100</v>
      </c>
      <c r="R259">
        <f t="shared" si="56"/>
        <v>100</v>
      </c>
    </row>
    <row r="260" spans="1:18" x14ac:dyDescent="0.35">
      <c r="A260">
        <f t="shared" si="60"/>
        <v>257</v>
      </c>
      <c r="B260" s="12">
        <f t="shared" si="61"/>
        <v>46960</v>
      </c>
      <c r="C260" s="10">
        <f t="shared" si="57"/>
        <v>313842186.64367789</v>
      </c>
      <c r="D260" s="11">
        <f t="shared" si="58"/>
        <v>7.0000000000000007E-2</v>
      </c>
      <c r="E260" s="10">
        <f t="shared" si="62"/>
        <v>21968953.065057453</v>
      </c>
      <c r="F260" s="10">
        <f>IF(E260&gt;J$1,E260*(100%-D$1),0)</f>
        <v>10984476.532528726</v>
      </c>
      <c r="G260" s="10">
        <f t="shared" si="67"/>
        <v>47599398.307624482</v>
      </c>
      <c r="H260" s="10">
        <f t="shared" si="63"/>
        <v>10984476.532528725</v>
      </c>
      <c r="I260" s="10">
        <f t="shared" si="66"/>
        <v>10984476.532528725</v>
      </c>
      <c r="J260" s="10">
        <f t="shared" si="53"/>
        <v>0</v>
      </c>
      <c r="K260" s="10">
        <f t="shared" si="59"/>
        <v>324752614.34609014</v>
      </c>
      <c r="M260">
        <f t="shared" si="64"/>
        <v>0.06</v>
      </c>
      <c r="N260">
        <f t="shared" si="65"/>
        <v>0.05</v>
      </c>
      <c r="O260">
        <v>1</v>
      </c>
      <c r="P260">
        <f>IF(V$1=1,T$1,Q260)</f>
        <v>0</v>
      </c>
      <c r="Q260">
        <f>IF((V$1=2)*(OR(O260=2, O260= 4)),T$1,R260)</f>
        <v>0</v>
      </c>
      <c r="R260">
        <f t="shared" si="56"/>
        <v>0</v>
      </c>
    </row>
    <row r="261" spans="1:18" x14ac:dyDescent="0.35">
      <c r="A261">
        <f t="shared" si="60"/>
        <v>258</v>
      </c>
      <c r="B261" s="12">
        <f t="shared" si="61"/>
        <v>46967</v>
      </c>
      <c r="C261" s="10">
        <f>C260+I260</f>
        <v>324826663.17620659</v>
      </c>
      <c r="D261" s="11">
        <f t="shared" ref="D261:D263" si="68">IF(C261&gt;29999.99,7%,M261)</f>
        <v>7.0000000000000007E-2</v>
      </c>
      <c r="E261" s="10">
        <f t="shared" si="62"/>
        <v>22737866.422334462</v>
      </c>
      <c r="F261" s="10">
        <f>IF(E261&gt;J$1,E261*(100%-D$1),0)</f>
        <v>11368933.211167231</v>
      </c>
      <c r="G261" s="10">
        <f t="shared" si="67"/>
        <v>49265377.24839133</v>
      </c>
      <c r="H261" s="10">
        <f t="shared" si="63"/>
        <v>11368933.211167231</v>
      </c>
      <c r="I261" s="10">
        <f t="shared" si="66"/>
        <v>11368933.211167231</v>
      </c>
      <c r="J261" s="10">
        <f t="shared" si="53"/>
        <v>0</v>
      </c>
      <c r="K261" s="10">
        <f>F261+K260</f>
        <v>336121547.55725735</v>
      </c>
      <c r="M261">
        <f t="shared" si="64"/>
        <v>0.06</v>
      </c>
      <c r="N261">
        <f t="shared" si="65"/>
        <v>0.05</v>
      </c>
      <c r="O261">
        <v>2</v>
      </c>
      <c r="P261">
        <f>IF(V$1=1,T$1,Q261)</f>
        <v>0</v>
      </c>
      <c r="Q261">
        <f>IF((V$1=2)*(OR(O261=2, O261= 4)),T$1,R261)</f>
        <v>0</v>
      </c>
      <c r="R261">
        <f t="shared" si="56"/>
        <v>0</v>
      </c>
    </row>
    <row r="262" spans="1:18" x14ac:dyDescent="0.35">
      <c r="A262">
        <f>A261+1</f>
        <v>259</v>
      </c>
      <c r="B262" s="12">
        <f>B261+7</f>
        <v>46974</v>
      </c>
      <c r="C262" s="10">
        <f>C261+I261</f>
        <v>336195596.38737381</v>
      </c>
      <c r="D262" s="11">
        <f t="shared" si="68"/>
        <v>7.0000000000000007E-2</v>
      </c>
      <c r="E262" s="10">
        <f>C262*D262</f>
        <v>23533691.747116167</v>
      </c>
      <c r="F262" s="10">
        <f>IF(E262&gt;J$1,E262*(100%-D$1),0)</f>
        <v>11766845.873558084</v>
      </c>
      <c r="G262" s="10">
        <f t="shared" si="67"/>
        <v>50989665.452085026</v>
      </c>
      <c r="H262" s="10">
        <f>E262-F262+H261-I261+J261</f>
        <v>11766845.873558082</v>
      </c>
      <c r="I262" s="10">
        <f t="shared" si="66"/>
        <v>11766845.873558082</v>
      </c>
      <c r="J262" s="10">
        <f t="shared" si="53"/>
        <v>0</v>
      </c>
      <c r="K262" s="10">
        <f>F262+K261</f>
        <v>347888393.43081546</v>
      </c>
      <c r="M262">
        <f t="shared" si="64"/>
        <v>0.06</v>
      </c>
      <c r="N262">
        <f t="shared" si="65"/>
        <v>0.05</v>
      </c>
      <c r="O262">
        <v>3</v>
      </c>
      <c r="P262">
        <f>IF(V$1=1,T$1,Q262)</f>
        <v>0</v>
      </c>
      <c r="Q262">
        <f>IF((V$1=2)*(OR(O262=2, O262= 4)),T$1,R262)</f>
        <v>0</v>
      </c>
      <c r="R262">
        <f t="shared" si="56"/>
        <v>0</v>
      </c>
    </row>
    <row r="263" spans="1:18" x14ac:dyDescent="0.35">
      <c r="A263" s="13">
        <f>A262+1</f>
        <v>260</v>
      </c>
      <c r="B263" s="9">
        <f>B262+7</f>
        <v>46981</v>
      </c>
      <c r="C263" s="14">
        <f>C262+I262</f>
        <v>347962442.26093191</v>
      </c>
      <c r="D263" s="11">
        <f t="shared" si="68"/>
        <v>7.0000000000000007E-2</v>
      </c>
      <c r="E263" s="14">
        <f>C263*D263</f>
        <v>24357370.958265238</v>
      </c>
      <c r="F263" s="14">
        <f>IF(E263&gt;J$1,E263*(100%-D$1),0)</f>
        <v>12178685.479132619</v>
      </c>
      <c r="G263" s="14">
        <f t="shared" si="67"/>
        <v>52774303.742908008</v>
      </c>
      <c r="H263" s="10">
        <f>E263-F263+H262-I262+J262</f>
        <v>12178685.479132619</v>
      </c>
      <c r="I263" s="10">
        <f t="shared" si="66"/>
        <v>12178785.479132619</v>
      </c>
      <c r="J263" s="10">
        <f t="shared" si="53"/>
        <v>100</v>
      </c>
      <c r="K263" s="10">
        <f>F263+K262</f>
        <v>360067078.90994805</v>
      </c>
      <c r="M263">
        <f t="shared" si="64"/>
        <v>0.06</v>
      </c>
      <c r="N263">
        <f t="shared" si="65"/>
        <v>0.05</v>
      </c>
      <c r="O263">
        <v>4</v>
      </c>
      <c r="P263">
        <f>IF(V$1=1,T$1,Q263)</f>
        <v>100</v>
      </c>
      <c r="Q263">
        <f>IF((V$1=2)*(OR(O263=2, O263= 4)),T$1,R263)</f>
        <v>100</v>
      </c>
      <c r="R263">
        <f t="shared" si="56"/>
        <v>100</v>
      </c>
    </row>
  </sheetData>
  <dataValidations count="2">
    <dataValidation type="list" operator="equal" allowBlank="1" showInputMessage="1" showErrorMessage="1" sqref="V1" xr:uid="{BE35471B-8B2E-4400-B0C4-5F9D403074C7}">
      <formula1>"0,1,2,4"</formula1>
    </dataValidation>
    <dataValidation type="whole" operator="greaterThan" allowBlank="1" showInputMessage="1" showErrorMessage="1" sqref="B1" xr:uid="{606F16C1-7DFE-4C38-98CA-C806FA1EE023}">
      <formula1>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Frame</dc:creator>
  <cp:lastModifiedBy>Graham Frame</cp:lastModifiedBy>
  <dcterms:created xsi:type="dcterms:W3CDTF">2023-06-12T09:18:29Z</dcterms:created>
  <dcterms:modified xsi:type="dcterms:W3CDTF">2023-08-23T11:12:15Z</dcterms:modified>
</cp:coreProperties>
</file>